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6_Erfolgsmessung/"/>
    </mc:Choice>
  </mc:AlternateContent>
  <xr:revisionPtr revIDLastSave="0" documentId="8_{8087DB12-EAFF-4114-82FC-C7A9BCB81A7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nleitung" sheetId="1" r:id="rId1"/>
    <sheet name="Auswertung" sheetId="2" r:id="rId2"/>
    <sheet name="Rohdaten" sheetId="3" r:id="rId3"/>
    <sheet name="Anlässe" sheetId="4" r:id="rId4"/>
    <sheet name="Freitexte" sheetId="5" r:id="rId5"/>
    <sheet name="Listen" sheetId="6" r:id="rId6"/>
  </sheets>
  <definedNames>
    <definedName name="_xlnm._FilterDatabase" localSheetId="3" hidden="1">Anlässe!$A$10:$N$35</definedName>
    <definedName name="_xlnm._FilterDatabase" localSheetId="2" hidden="1">Rohdaten!$A$10:$F$410</definedName>
    <definedName name="_xlnm.Print_Area" localSheetId="3">Anlässe!$A$1:$N$38</definedName>
    <definedName name="_xlnm.Print_Area" localSheetId="0">Anleitung!$A$1:$B$40</definedName>
    <definedName name="_xlnm.Print_Area" localSheetId="1">Auswertung!$A$1:$L$55</definedName>
    <definedName name="_xlnm.Print_Area" localSheetId="4">Freitexte!$A$1:$C$135</definedName>
    <definedName name="_xlnm.Print_Area" localSheetId="5">Listen!$A$1:$B$20</definedName>
    <definedName name="_xlnm.Print_Area" localSheetId="2">Rohdaten!$A$1:$F$413</definedName>
    <definedName name="_xlnm.Print_Titles" localSheetId="3">Anlässe!$10:$10</definedName>
    <definedName name="_xlnm.Print_Titles" localSheetId="4">Freitexte!$10:$10</definedName>
    <definedName name="_xlnm.Print_Titles" localSheetId="2">Rohdaten!$10:$10</definedName>
    <definedName name="L_Art">OFFSET(Listen!$A$11,0,0,MAX(1,COUNTA(Listen!$A$11:$A$50)),1)</definedName>
    <definedName name="L_Zielgruppe">OFFSET(Listen!$B$11,0,0,MAX(1,COUNTA(Listen!$B$11:$B$50)),1)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" i="4" l="1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C18" i="5"/>
  <c r="B18" i="5"/>
  <c r="A18" i="5"/>
  <c r="C17" i="5"/>
  <c r="B17" i="5"/>
  <c r="A17" i="5"/>
  <c r="C16" i="5"/>
  <c r="B16" i="5"/>
  <c r="A16" i="5"/>
  <c r="C15" i="5"/>
  <c r="B15" i="5"/>
  <c r="A15" i="5"/>
  <c r="C14" i="5"/>
  <c r="B14" i="5"/>
  <c r="A14" i="5"/>
  <c r="C13" i="5"/>
  <c r="B13" i="5"/>
  <c r="A13" i="5"/>
  <c r="C12" i="5"/>
  <c r="B12" i="5"/>
  <c r="A12" i="5"/>
  <c r="C11" i="5"/>
  <c r="B11" i="5"/>
  <c r="A11" i="5"/>
  <c r="M35" i="4"/>
  <c r="L35" i="4"/>
  <c r="K35" i="4"/>
  <c r="J35" i="4"/>
  <c r="I35" i="4"/>
  <c r="H35" i="4"/>
  <c r="L34" i="4"/>
  <c r="K34" i="4"/>
  <c r="J34" i="4"/>
  <c r="M34" i="4" s="1"/>
  <c r="I34" i="4"/>
  <c r="H34" i="4"/>
  <c r="L33" i="4"/>
  <c r="K33" i="4"/>
  <c r="J33" i="4"/>
  <c r="M33" i="4" s="1"/>
  <c r="I33" i="4"/>
  <c r="H33" i="4"/>
  <c r="L32" i="4"/>
  <c r="K32" i="4"/>
  <c r="J32" i="4"/>
  <c r="M32" i="4" s="1"/>
  <c r="I32" i="4"/>
  <c r="H32" i="4"/>
  <c r="L31" i="4"/>
  <c r="K31" i="4"/>
  <c r="M31" i="4" s="1"/>
  <c r="J31" i="4"/>
  <c r="H31" i="4"/>
  <c r="I31" i="4" s="1"/>
  <c r="L30" i="4"/>
  <c r="M30" i="4" s="1"/>
  <c r="K30" i="4"/>
  <c r="J30" i="4"/>
  <c r="H30" i="4"/>
  <c r="I30" i="4" s="1"/>
  <c r="L29" i="4"/>
  <c r="K29" i="4"/>
  <c r="M29" i="4" s="1"/>
  <c r="J29" i="4"/>
  <c r="H29" i="4"/>
  <c r="I29" i="4" s="1"/>
  <c r="L28" i="4"/>
  <c r="K28" i="4"/>
  <c r="J28" i="4"/>
  <c r="M28" i="4" s="1"/>
  <c r="H28" i="4"/>
  <c r="I28" i="4" s="1"/>
  <c r="M27" i="4"/>
  <c r="L27" i="4"/>
  <c r="K27" i="4"/>
  <c r="J27" i="4"/>
  <c r="H27" i="4"/>
  <c r="I27" i="4" s="1"/>
  <c r="L26" i="4"/>
  <c r="K26" i="4"/>
  <c r="J26" i="4"/>
  <c r="M26" i="4" s="1"/>
  <c r="H26" i="4"/>
  <c r="I26" i="4" s="1"/>
  <c r="L25" i="4"/>
  <c r="K25" i="4"/>
  <c r="J25" i="4"/>
  <c r="M25" i="4" s="1"/>
  <c r="C50" i="2" s="1"/>
  <c r="H25" i="4"/>
  <c r="I25" i="4" s="1"/>
  <c r="M24" i="4"/>
  <c r="C49" i="2" s="1"/>
  <c r="L24" i="4"/>
  <c r="K24" i="4"/>
  <c r="J24" i="4"/>
  <c r="I24" i="4"/>
  <c r="H24" i="4"/>
  <c r="L23" i="4"/>
  <c r="K23" i="4"/>
  <c r="J23" i="4"/>
  <c r="M23" i="4" s="1"/>
  <c r="C48" i="2" s="1"/>
  <c r="H23" i="4"/>
  <c r="I23" i="4" s="1"/>
  <c r="L22" i="4"/>
  <c r="K22" i="4"/>
  <c r="J22" i="4"/>
  <c r="B47" i="2" s="1"/>
  <c r="I22" i="4"/>
  <c r="H22" i="4"/>
  <c r="L21" i="4"/>
  <c r="K21" i="4"/>
  <c r="J21" i="4"/>
  <c r="M21" i="4" s="1"/>
  <c r="C46" i="2" s="1"/>
  <c r="I21" i="4"/>
  <c r="H21" i="4"/>
  <c r="L20" i="4"/>
  <c r="K20" i="4"/>
  <c r="M20" i="4" s="1"/>
  <c r="C45" i="2" s="1"/>
  <c r="J20" i="4"/>
  <c r="I20" i="4"/>
  <c r="H20" i="4"/>
  <c r="M19" i="4"/>
  <c r="L19" i="4"/>
  <c r="K19" i="4"/>
  <c r="J19" i="4"/>
  <c r="H19" i="4"/>
  <c r="I19" i="4" s="1"/>
  <c r="L18" i="4"/>
  <c r="K18" i="4"/>
  <c r="J18" i="4"/>
  <c r="M18" i="4" s="1"/>
  <c r="C43" i="2" s="1"/>
  <c r="H18" i="4"/>
  <c r="I18" i="4" s="1"/>
  <c r="L17" i="4"/>
  <c r="K17" i="4"/>
  <c r="J17" i="4"/>
  <c r="M17" i="4" s="1"/>
  <c r="C42" i="2" s="1"/>
  <c r="H17" i="4"/>
  <c r="I17" i="4" s="1"/>
  <c r="M16" i="4"/>
  <c r="C41" i="2" s="1"/>
  <c r="L16" i="4"/>
  <c r="K16" i="4"/>
  <c r="J16" i="4"/>
  <c r="I16" i="4"/>
  <c r="H16" i="4"/>
  <c r="L15" i="4"/>
  <c r="K15" i="4"/>
  <c r="J15" i="4"/>
  <c r="M15" i="4" s="1"/>
  <c r="C40" i="2" s="1"/>
  <c r="H15" i="4"/>
  <c r="I15" i="4" s="1"/>
  <c r="L14" i="4"/>
  <c r="K14" i="4"/>
  <c r="J14" i="4"/>
  <c r="M14" i="4" s="1"/>
  <c r="C39" i="2" s="1"/>
  <c r="H14" i="4"/>
  <c r="I14" i="4" s="1"/>
  <c r="M13" i="4"/>
  <c r="C29" i="2" s="1"/>
  <c r="L13" i="4"/>
  <c r="K13" i="4"/>
  <c r="B38" i="2"/>
  <c r="I13" i="4"/>
  <c r="H13" i="4"/>
  <c r="L12" i="4"/>
  <c r="K12" i="4"/>
  <c r="M12" i="4" s="1"/>
  <c r="J12" i="4"/>
  <c r="H12" i="4"/>
  <c r="I12" i="4" s="1"/>
  <c r="L11" i="4"/>
  <c r="K11" i="4"/>
  <c r="J11" i="4"/>
  <c r="B36" i="2" s="1"/>
  <c r="I11" i="4"/>
  <c r="H11" i="4"/>
  <c r="A50" i="2"/>
  <c r="B49" i="2"/>
  <c r="A49" i="2"/>
  <c r="B48" i="2"/>
  <c r="A48" i="2"/>
  <c r="A47" i="2"/>
  <c r="A46" i="2"/>
  <c r="B45" i="2"/>
  <c r="A45" i="2"/>
  <c r="C44" i="2"/>
  <c r="B44" i="2"/>
  <c r="A44" i="2"/>
  <c r="B43" i="2"/>
  <c r="A43" i="2"/>
  <c r="B42" i="2"/>
  <c r="A42" i="2"/>
  <c r="B41" i="2"/>
  <c r="A41" i="2"/>
  <c r="B40" i="2"/>
  <c r="A40" i="2"/>
  <c r="A39" i="2"/>
  <c r="A38" i="2"/>
  <c r="B37" i="2"/>
  <c r="A37" i="2"/>
  <c r="A36" i="2"/>
  <c r="C32" i="2"/>
  <c r="B32" i="2"/>
  <c r="C31" i="2"/>
  <c r="B31" i="2"/>
  <c r="C30" i="2"/>
  <c r="B30" i="2"/>
  <c r="B29" i="2"/>
  <c r="C28" i="2"/>
  <c r="B28" i="2"/>
  <c r="B27" i="2"/>
  <c r="B26" i="2"/>
  <c r="G22" i="2"/>
  <c r="F22" i="2"/>
  <c r="E22" i="2"/>
  <c r="D22" i="2"/>
  <c r="C22" i="2"/>
  <c r="B22" i="2"/>
  <c r="G21" i="2"/>
  <c r="F21" i="2"/>
  <c r="E21" i="2"/>
  <c r="D21" i="2"/>
  <c r="C21" i="2"/>
  <c r="B21" i="2"/>
  <c r="G20" i="2"/>
  <c r="F20" i="2"/>
  <c r="E20" i="2"/>
  <c r="D20" i="2"/>
  <c r="C20" i="2"/>
  <c r="B20" i="2"/>
  <c r="B16" i="2"/>
  <c r="B15" i="2"/>
  <c r="B14" i="2"/>
  <c r="B13" i="2"/>
  <c r="B12" i="2"/>
  <c r="B11" i="2"/>
  <c r="B10" i="2"/>
  <c r="C27" i="2" l="1"/>
  <c r="C37" i="2"/>
  <c r="M11" i="4"/>
  <c r="M22" i="4"/>
  <c r="C47" i="2" s="1"/>
  <c r="C38" i="2"/>
  <c r="B46" i="2"/>
  <c r="B39" i="2"/>
  <c r="B50" i="2"/>
  <c r="C36" i="2" l="1"/>
  <c r="C26" i="2"/>
</calcChain>
</file>

<file path=xl/sharedStrings.xml><?xml version="1.0" encoding="utf-8"?>
<sst xmlns="http://schemas.openxmlformats.org/spreadsheetml/2006/main" count="155" uniqueCount="127">
  <si>
    <t>Anlass-Auswertung</t>
  </si>
  <si>
    <t>Toolbox Sportkoordination · Erfolgsmessung</t>
  </si>
  <si>
    <t>Wofür dieses Tool</t>
  </si>
  <si>
    <t>Die Auswertung sammelt die Rückmeldungen aller Anlässe an einem Ort. Der Wert entsteht nicht bei einem</t>
  </si>
  <si>
    <t>einzelnen Anlass, sondern im Vergleich: Welches Format trägt, welches nicht, und wie entwickelt sich</t>
  </si>
  <si>
    <t>die Zufriedenheit über die Jahre.</t>
  </si>
  <si>
    <t>Die Fragen stammen aus der Vorlage «Anlass-Feedback»: drei Skalenfragen und zwei offene Fragen.</t>
  </si>
  <si>
    <t>So gehen Sie vor</t>
  </si>
  <si>
    <t>1.</t>
  </si>
  <si>
    <t>Nach jedem Anlass eine Zeile im Blatt «Anlässe» anlegen: Titel, Datum, Art, Zielgruppe, Eingeladene und Teilnehmende.</t>
  </si>
  <si>
    <t>2.</t>
  </si>
  <si>
    <t>Die Rückmeldungen ins Blatt «Rohdaten» übertragen, eine Zeile pro Person. Entscheidend ist die Anlass-Nr in der ersten Spalte – sie verbindet die Antwort mit dem Anlass.</t>
  </si>
  <si>
    <t>3.</t>
  </si>
  <si>
    <t>Bei einer Online-Erhebung den Export einfügen und die Anlass-Nr ergänzen.</t>
  </si>
  <si>
    <t>4.</t>
  </si>
  <si>
    <t>Rückmeldungen, Rücklaufquote und Mittelwerte berechnen sich selbst.</t>
  </si>
  <si>
    <t>5.</t>
  </si>
  <si>
    <t>Blatt «Auswertung» zeigt den Überblick über alle Anlässe mit zwei Diagrammen.</t>
  </si>
  <si>
    <t>6.</t>
  </si>
  <si>
    <t>Blatt «Freitexte» listet alle offenen Antworten am Stück – so lassen sie sich in einem Zug lesen.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</si>
  <si>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</si>
  <si>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</si>
  <si>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</si>
  <si>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</si>
  <si>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</si>
  <si>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Gesamtwert</t>
  </si>
  <si>
    <t>Mittelwert aus Zufriedenheit, Nutzen und Ablauf. Er eignet sich für den Vergleich zwischen Anlässen, nicht für die Beurteilung eines einzelnen.</t>
  </si>
  <si>
    <t>Rücklaufquote</t>
  </si>
  <si>
    <t>Rückmeldungen geteilt durch Teilnehmende. Unter dreissig Prozent sind die Mittelwerte mit Vorsicht zu lesen.</t>
  </si>
  <si>
    <t>Kapazität</t>
  </si>
  <si>
    <t>Bis 25 Anlässe und 400 Rückmeldungen. Die Diagramme zeigen die ersten 15 Anlässe.</t>
  </si>
  <si>
    <t>Hinweis</t>
  </si>
  <si>
    <t>Mittelwerte aus wenigen Rückmeldungen sind instabil. Bei weniger als zehn Antworten sind die</t>
  </si>
  <si>
    <t>Freitexte aussagekräftiger als die Zahlen.</t>
  </si>
  <si>
    <t>Ein hoher Zufriedenheitswert bedeutet nicht, dass ein Anlass gewirkt hat. Er zeigt, dass er den</t>
  </si>
  <si>
    <t>Anwesenden gefallen hat – wer nicht gekommen ist, hat nicht geantwortet.</t>
  </si>
  <si>
    <t>Freitextantworten können in kleinen Gruppen zuordenbar sein. Vor der Weitergabe prüfen.</t>
  </si>
  <si>
    <t>Anwendung in eigener Verantwortung.</t>
  </si>
  <si>
    <t>© 2026 Sven Brun · studio13nord.ch · Version 1.0 / September 2026</t>
  </si>
  <si>
    <t>Auswertung</t>
  </si>
  <si>
    <t>Überblick über alle erfassten Anlässe. Berechnet sich automatisch.</t>
  </si>
  <si>
    <t>Anlässe erfasst</t>
  </si>
  <si>
    <t>Rückmeldungen total</t>
  </si>
  <si>
    <t>Teilnehmende total</t>
  </si>
  <si>
    <t>Rücklaufquote gesamt</t>
  </si>
  <si>
    <t>Ø Zufriedenheit über alle</t>
  </si>
  <si>
    <t>Ø Nutzen über alle</t>
  </si>
  <si>
    <t>Ø Ablauf über alle</t>
  </si>
  <si>
    <t>Verteilung der Antworten über alle Anlässe</t>
  </si>
  <si>
    <t>Frage</t>
  </si>
  <si>
    <t>1</t>
  </si>
  <si>
    <t>2</t>
  </si>
  <si>
    <t>3</t>
  </si>
  <si>
    <t>4</t>
  </si>
  <si>
    <t>5</t>
  </si>
  <si>
    <t>n</t>
  </si>
  <si>
    <t>Zufriedenheit</t>
  </si>
  <si>
    <t>Nutzen</t>
  </si>
  <si>
    <t>Ablauf</t>
  </si>
  <si>
    <t>Nach Art des Anlasses</t>
  </si>
  <si>
    <t>Art</t>
  </si>
  <si>
    <t>Anlässe</t>
  </si>
  <si>
    <t>Ø Gesamtwert</t>
  </si>
  <si>
    <t>ERFA-Treffen</t>
  </si>
  <si>
    <t>Workshop</t>
  </si>
  <si>
    <t>Informationsanlass</t>
  </si>
  <si>
    <t>Wertschätzungsanlass</t>
  </si>
  <si>
    <t>Sporttag oder Aktion</t>
  </si>
  <si>
    <t>Weiterbildung</t>
  </si>
  <si>
    <t>Weiteres</t>
  </si>
  <si>
    <t>Datengrundlage der Diagramme</t>
  </si>
  <si>
    <t>Anlass</t>
  </si>
  <si>
    <t>Ø Zufriedenheit</t>
  </si>
  <si>
    <t>Rohdaten</t>
  </si>
  <si>
    <t>Eine Zeile pro Rückmeldung. Die Anlass-Nr verbindet sie mit dem Blatt «Anlässe».</t>
  </si>
  <si>
    <t>Anlass-Nr</t>
  </si>
  <si>
    <t>F1 Zufriedenheit</t>
  </si>
  <si>
    <t>F2 Nutzen</t>
  </si>
  <si>
    <t>F3 Ablauf</t>
  </si>
  <si>
    <t>F4 Was mitgenommen</t>
  </si>
  <si>
    <t>F5 Was anders machen</t>
  </si>
  <si>
    <t>Kontakt zu zwei Vereinen, mit denen wir zusammenspannen wollen</t>
  </si>
  <si>
    <t>Weniger Input, mehr Austausch</t>
  </si>
  <si>
    <t>Die Idee mit dem gemeinsamen Materialpool</t>
  </si>
  <si>
    <t>Früher beginnen, 18 Uhr ist knapp</t>
  </si>
  <si>
    <t>Übersicht über die Fördermittel</t>
  </si>
  <si>
    <t>Konkretere Beispiele aus anderen Gemeinden</t>
  </si>
  <si>
    <t>Der Austausch in den Kleingruppen</t>
  </si>
  <si>
    <t>Nichts, so weitermachen</t>
  </si>
  <si>
    <t>Wie andere Gemeinden die Belegung regeln</t>
  </si>
  <si>
    <t>Mehr Zeit für Fragen</t>
  </si>
  <si>
    <t>Das Kriterienraster für die Hallenvergabe</t>
  </si>
  <si>
    <t>Der Raum war zu klein</t>
  </si>
  <si>
    <t>Kontakte zur Nachbargemeinde</t>
  </si>
  <si>
    <t>Unterlagen vorher verschicken</t>
  </si>
  <si>
    <t>Die Wertschätzung ist angekommen</t>
  </si>
  <si>
    <t>Nichts</t>
  </si>
  <si>
    <t>Schöner Abend, gute Gespräche</t>
  </si>
  <si>
    <t>Etwas kürzer halten</t>
  </si>
  <si>
    <t>Dass die Gemeinde unsere Arbeit sieht</t>
  </si>
  <si>
    <t>Austausch mit anderen Vereinen</t>
  </si>
  <si>
    <t>Jedes Jahr wiederholen</t>
  </si>
  <si>
    <t>Ein Anlass pro Zeile. Die Auswertung rechnet sich aus dem Blatt «Rohdaten».</t>
  </si>
  <si>
    <t>Nr</t>
  </si>
  <si>
    <t>Datum</t>
  </si>
  <si>
    <t>Zielgruppe</t>
  </si>
  <si>
    <t>Eingeladene</t>
  </si>
  <si>
    <t>Teilnehmende</t>
  </si>
  <si>
    <t>Rückmeldungen</t>
  </si>
  <si>
    <t>Rücklauf</t>
  </si>
  <si>
    <t>Ø Nutzen</t>
  </si>
  <si>
    <t>Ø Ablauf</t>
  </si>
  <si>
    <t>Notizen</t>
  </si>
  <si>
    <t>ERFA Vereine Frühling</t>
  </si>
  <si>
    <t>Vereine</t>
  </si>
  <si>
    <t>Workshop Hallenbelegung</t>
  </si>
  <si>
    <t>Gemischt</t>
  </si>
  <si>
    <t>Freitexte</t>
  </si>
  <si>
    <t>Alle offenen Antworten am Stück, mit Zuordnung zum Anlass.</t>
  </si>
  <si>
    <t>Was mitgenommen wurde</t>
  </si>
  <si>
    <t>Was anders werden soll</t>
  </si>
  <si>
    <t>Listen</t>
  </si>
  <si>
    <t>Diese Werte erscheinen als Dropdown. Ergänzen oder ändern Sie sie hier.</t>
  </si>
  <si>
    <t>Gemeinden</t>
  </si>
  <si>
    <t>Schulen</t>
  </si>
  <si>
    <t>Bevölkerung</t>
  </si>
  <si>
    <t>Fachpersonen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</si>
</sst>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b/>
      <sz val="10"/>
      <color rgb="FFFFFFFF"/>
      <name val="Arial"/>
      <charset val="1"/>
    </font>
    <font>
      <i/>
      <sz val="9"/>
      <color rgb="FF5A6672"/>
      <name val="Arial"/>
      <charset val="1"/>
    </font>
    <font>
      <sz val="10"/>
      <color rgb="FF5A6672"/>
      <name val="Arial"/>
      <charset val="1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22CFA0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4" borderId="1" xfId="0" applyFont="1" applyFill="1" applyBorder="1"/>
    <xf numFmtId="0" fontId="8" fillId="0" borderId="1" xfId="0" applyFont="1" applyBorder="1"/>
    <xf numFmtId="9" fontId="7" fillId="4" borderId="1" xfId="0" applyNumberFormat="1" applyFont="1" applyFill="1" applyBorder="1"/>
    <xf numFmtId="2" fontId="7" fillId="4" borderId="1" xfId="0" applyNumberFormat="1" applyFont="1" applyFill="1" applyBorder="1"/>
    <xf numFmtId="0" fontId="9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2" fontId="7" fillId="4" borderId="1" xfId="0" applyNumberFormat="1" applyFont="1" applyFill="1" applyBorder="1" applyAlignment="1">
      <alignment horizontal="center" vertical="top"/>
    </xf>
    <xf numFmtId="0" fontId="10" fillId="0" borderId="0" xfId="0" applyFont="1"/>
    <xf numFmtId="0" fontId="8" fillId="4" borderId="1" xfId="0" applyFont="1" applyFill="1" applyBorder="1" applyAlignment="1">
      <alignment vertical="top" wrapText="1"/>
    </xf>
    <xf numFmtId="2" fontId="8" fillId="4" borderId="1" xfId="0" applyNumberFormat="1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 wrapText="1"/>
    </xf>
    <xf numFmtId="164" fontId="8" fillId="3" borderId="1" xfId="0" applyNumberFormat="1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/>
    </xf>
    <xf numFmtId="9" fontId="8" fillId="4" borderId="1" xfId="0" applyNumberFormat="1" applyFont="1" applyFill="1" applyBorder="1" applyAlignment="1">
      <alignment horizontal="center" vertical="top"/>
    </xf>
    <xf numFmtId="0" fontId="9" fillId="5" borderId="1" xfId="0" applyFont="1" applyFill="1" applyBorder="1"/>
    <xf numFmtId="0" fontId="12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3FE0B8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2CFA0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CH" sz="1800" b="1" strike="noStrike" spc="-1">
                <a:solidFill>
                  <a:srgbClr val="000000"/>
                </a:solidFill>
                <a:latin typeface="Calibri"/>
              </a:rPr>
              <a:t>Zufriedenheit je Anlass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22CFA0"/>
            </a:solidFill>
            <a:ln w="0">
              <a:solidFill>
                <a:srgbClr val="0D1B2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Auswertung!$A$36:$A$50</c:f>
              <c:strCache>
                <c:ptCount val="3"/>
                <c:pt idx="0">
                  <c:v>ERFA Vereine Frühling</c:v>
                </c:pt>
                <c:pt idx="1">
                  <c:v>Workshop Hallenbelegung</c:v>
                </c:pt>
                <c:pt idx="2">
                  <c:v>Wertschätzungsanlass</c:v>
                </c:pt>
              </c:strCache>
            </c:strRef>
          </c:cat>
          <c:val>
            <c:numRef>
              <c:f>Auswertung!$B$36:$B$50</c:f>
              <c:numCache>
                <c:formatCode>0.00</c:formatCode>
                <c:ptCount val="15"/>
                <c:pt idx="0">
                  <c:v>4.2</c:v>
                </c:pt>
                <c:pt idx="1">
                  <c:v>4</c:v>
                </c:pt>
                <c:pt idx="2">
                  <c:v>4.8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C-45E6-BAC2-6DE34B580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270214"/>
        <c:axId val="66095536"/>
      </c:barChart>
      <c:catAx>
        <c:axId val="9927021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6095536"/>
        <c:crosses val="autoZero"/>
        <c:auto val="1"/>
        <c:lblAlgn val="ctr"/>
        <c:lblOffset val="100"/>
        <c:noMultiLvlLbl val="0"/>
      </c:catAx>
      <c:valAx>
        <c:axId val="66095536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927021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CH" sz="1800" b="1" strike="noStrike" spc="-1">
                <a:solidFill>
                  <a:srgbClr val="000000"/>
                </a:solidFill>
                <a:latin typeface="Calibri"/>
              </a:rPr>
              <a:t>Gesamtwert im Verlauf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080">
              <a:solidFill>
                <a:srgbClr val="22CFA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Auswertung!$A$36:$A$50</c:f>
              <c:strCache>
                <c:ptCount val="3"/>
                <c:pt idx="0">
                  <c:v>ERFA Vereine Frühling</c:v>
                </c:pt>
                <c:pt idx="1">
                  <c:v>Workshop Hallenbelegung</c:v>
                </c:pt>
                <c:pt idx="2">
                  <c:v>Wertschätzungsanlass</c:v>
                </c:pt>
              </c:strCache>
            </c:strRef>
          </c:cat>
          <c:val>
            <c:numRef>
              <c:f>Auswertung!$C$36:$C$50</c:f>
              <c:numCache>
                <c:formatCode>0.00</c:formatCode>
                <c:ptCount val="15"/>
                <c:pt idx="0">
                  <c:v>4.2</c:v>
                </c:pt>
                <c:pt idx="1">
                  <c:v>3.92</c:v>
                </c:pt>
                <c:pt idx="2">
                  <c:v>4.53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0A-4A30-B105-0A0EAD908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5762750"/>
        <c:axId val="41640177"/>
      </c:lineChart>
      <c:catAx>
        <c:axId val="757627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anchor="b" anchorCtr="0"/>
          <a:lstStyle/>
          <a:p>
            <a:pPr>
              <a:defRPr sz="14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1640177"/>
        <c:crosses val="autoZero"/>
        <c:auto val="1"/>
        <c:lblAlgn val="ctr"/>
        <c:lblOffset val="100"/>
        <c:noMultiLvlLbl val="0"/>
      </c:catAx>
      <c:valAx>
        <c:axId val="41640177"/>
        <c:scaling>
          <c:orientation val="minMax"/>
          <c:max val="5"/>
          <c:min val="1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57627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145440</xdr:rowOff>
    </xdr:from>
    <xdr:to>
      <xdr:col>10</xdr:col>
      <xdr:colOff>747360</xdr:colOff>
      <xdr:row>31</xdr:row>
      <xdr:rowOff>146520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68580</xdr:colOff>
      <xdr:row>16</xdr:row>
      <xdr:rowOff>153000</xdr:rowOff>
    </xdr:from>
    <xdr:to>
      <xdr:col>19</xdr:col>
      <xdr:colOff>427320</xdr:colOff>
      <xdr:row>37</xdr:row>
      <xdr:rowOff>144780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7" name="Image 1" descr="Pictur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0"/>
  <sheetViews>
    <sheetView showGridLines="0" tabSelected="1" zoomScaleNormal="100" workbookViewId="0"/>
  </sheetViews>
  <sheetFormatPr baseColWidth="10" defaultColWidth="8.6640625" defaultRowHeight="14.4" x14ac:dyDescent="0.3"/>
  <cols>
    <col min="1" max="1" width="13" customWidth="1"/>
    <col min="2" max="2" width="108" customWidth="1"/>
  </cols>
  <sheetData>
    <row r="1" spans="1:2" ht="18.75" customHeight="1" x14ac:dyDescent="0.3"/>
    <row r="2" spans="1:2" ht="18.75" customHeight="1" x14ac:dyDescent="0.3"/>
    <row r="3" spans="1:2" ht="18.75" customHeight="1" x14ac:dyDescent="0.3"/>
    <row r="4" spans="1:2" ht="18.75" customHeight="1" x14ac:dyDescent="0.3"/>
    <row r="5" spans="1:2" ht="18.75" customHeight="1" x14ac:dyDescent="0.3"/>
    <row r="6" spans="1:2" ht="19.2" x14ac:dyDescent="0.35">
      <c r="A6" s="1" t="s">
        <v>0</v>
      </c>
    </row>
    <row r="7" spans="1:2" x14ac:dyDescent="0.3">
      <c r="A7" s="2" t="s">
        <v>1</v>
      </c>
    </row>
    <row r="8" spans="1:2" ht="3" customHeight="1" x14ac:dyDescent="0.3">
      <c r="A8" s="3"/>
      <c r="B8" s="3"/>
    </row>
    <row r="10" spans="1:2" x14ac:dyDescent="0.3">
      <c r="A10" s="4" t="s">
        <v>2</v>
      </c>
    </row>
    <row r="11" spans="1:2" x14ac:dyDescent="0.3">
      <c r="A11" s="5" t="s">
        <v>3</v>
      </c>
    </row>
    <row r="12" spans="1:2" x14ac:dyDescent="0.3">
      <c r="A12" s="5" t="s">
        <v>4</v>
      </c>
    </row>
    <row r="13" spans="1:2" x14ac:dyDescent="0.3">
      <c r="A13" s="5" t="s">
        <v>5</v>
      </c>
    </row>
    <row r="14" spans="1:2" x14ac:dyDescent="0.3">
      <c r="A14" s="5" t="s">
        <v>6</v>
      </c>
    </row>
    <row r="16" spans="1:2" x14ac:dyDescent="0.3">
      <c r="A16" s="4" t="s">
        <v>7</v>
      </c>
    </row>
    <row r="17" spans="1:2" x14ac:dyDescent="0.3">
      <c r="A17" s="6" t="s">
        <v>8</v>
      </c>
      <c r="B17" s="5" t="s">
        <v>9</v>
      </c>
    </row>
    <row r="18" spans="1:2" x14ac:dyDescent="0.3">
      <c r="A18" s="6" t="s">
        <v>10</v>
      </c>
      <c r="B18" s="5" t="s">
        <v>11</v>
      </c>
    </row>
    <row r="19" spans="1:2" x14ac:dyDescent="0.3">
      <c r="A19" s="6" t="s">
        <v>12</v>
      </c>
      <c r="B19" s="5" t="s">
        <v>13</v>
      </c>
    </row>
    <row r="20" spans="1:2" x14ac:dyDescent="0.3">
      <c r="A20" s="6" t="s">
        <v>14</v>
      </c>
      <c r="B20" s="5" t="s">
        <v>15</v>
      </c>
    </row>
    <row r="21" spans="1:2" x14ac:dyDescent="0.3">
      <c r="A21" s="6" t="s">
        <v>16</v>
      </c>
      <c r="B21" s="5" t="s">
        <v>17</v>
      </c>
    </row>
    <row r="22" spans="1:2" x14ac:dyDescent="0.3">
      <c r="A22" s="6" t="s">
        <v>18</v>
      </c>
      <c r="B22" s="5" t="s">
        <v>19</v>
      </c>
    </row>
    <row r="24" spans="1:2" x14ac:dyDescent="0.3">
      <c r="A24" s="4" t="s">
        <v>20</v>
      </c>
    </row>
    <row r="25" spans="1:2" x14ac:dyDescent="0.3">
      <c r="A25" s="7" t="s">
        <v>21</v>
      </c>
      <c r="B25" s="5" t="s">
        <v>22</v>
      </c>
    </row>
    <row r="26" spans="1:2" x14ac:dyDescent="0.3">
      <c r="A26" s="8" t="s">
        <v>23</v>
      </c>
      <c r="B26" s="5" t="s">
        <v>24</v>
      </c>
    </row>
    <row r="27" spans="1:2" x14ac:dyDescent="0.3">
      <c r="A27" s="6" t="s">
        <v>25</v>
      </c>
      <c r="B27" s="5" t="s">
        <v>26</v>
      </c>
    </row>
    <row r="28" spans="1:2" x14ac:dyDescent="0.3">
      <c r="A28" s="6" t="s">
        <v>27</v>
      </c>
      <c r="B28" s="5" t="s">
        <v>28</v>
      </c>
    </row>
    <row r="29" spans="1:2" x14ac:dyDescent="0.3">
      <c r="A29" s="6" t="s">
        <v>29</v>
      </c>
      <c r="B29" s="5" t="s">
        <v>30</v>
      </c>
    </row>
    <row r="31" spans="1:2" x14ac:dyDescent="0.3">
      <c r="A31" s="4" t="s">
        <v>31</v>
      </c>
    </row>
    <row r="32" spans="1:2" x14ac:dyDescent="0.3">
      <c r="A32" s="5" t="s">
        <v>32</v>
      </c>
    </row>
    <row r="33" spans="1:1" x14ac:dyDescent="0.3">
      <c r="A33" s="5" t="s">
        <v>33</v>
      </c>
    </row>
    <row r="34" spans="1:1" x14ac:dyDescent="0.3">
      <c r="A34" s="5" t="s">
        <v>34</v>
      </c>
    </row>
    <row r="35" spans="1:1" x14ac:dyDescent="0.3">
      <c r="A35" s="5" t="s">
        <v>35</v>
      </c>
    </row>
    <row r="36" spans="1:1" x14ac:dyDescent="0.3">
      <c r="A36" s="5" t="s">
        <v>36</v>
      </c>
    </row>
    <row r="37" spans="1:1" x14ac:dyDescent="0.3">
      <c r="A37" s="5" t="s">
        <v>37</v>
      </c>
    </row>
    <row r="40" spans="1:1" x14ac:dyDescent="0.3">
      <c r="A40" s="9" t="s">
        <v>38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5"/>
  <sheetViews>
    <sheetView showGridLines="0" topLeftCell="A16" zoomScaleNormal="100" workbookViewId="0">
      <selection activeCell="U31" sqref="U31"/>
    </sheetView>
  </sheetViews>
  <sheetFormatPr baseColWidth="10" defaultColWidth="8.6640625" defaultRowHeight="14.4" x14ac:dyDescent="0.3"/>
  <cols>
    <col min="1" max="1" width="30" customWidth="1"/>
    <col min="2" max="2" width="12.77734375" customWidth="1"/>
    <col min="3" max="3" width="15" customWidth="1"/>
    <col min="4" max="4" width="4" customWidth="1"/>
    <col min="5" max="12" width="11" customWidth="1"/>
  </cols>
  <sheetData>
    <row r="1" spans="1:10" ht="18.75" customHeight="1" x14ac:dyDescent="0.3"/>
    <row r="2" spans="1:10" ht="18.75" customHeight="1" x14ac:dyDescent="0.3"/>
    <row r="3" spans="1:10" ht="18.75" customHeight="1" x14ac:dyDescent="0.3"/>
    <row r="4" spans="1:10" ht="18.75" customHeight="1" x14ac:dyDescent="0.3"/>
    <row r="5" spans="1:10" ht="18.75" customHeight="1" x14ac:dyDescent="0.3"/>
    <row r="6" spans="1:10" ht="19.2" x14ac:dyDescent="0.35">
      <c r="A6" s="1" t="s">
        <v>39</v>
      </c>
    </row>
    <row r="7" spans="1:10" x14ac:dyDescent="0.3">
      <c r="A7" s="2" t="s">
        <v>40</v>
      </c>
    </row>
    <row r="8" spans="1:10" ht="3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10" spans="1:10" x14ac:dyDescent="0.3">
      <c r="A10" s="10" t="s">
        <v>41</v>
      </c>
      <c r="B10" s="11">
        <f>COUNTA(Anlässe!$B$11:$B$35)</f>
        <v>3</v>
      </c>
    </row>
    <row r="11" spans="1:10" x14ac:dyDescent="0.3">
      <c r="A11" s="10" t="s">
        <v>42</v>
      </c>
      <c r="B11" s="11">
        <f>COUNT(Rohdaten!$B$11:$B$410)</f>
        <v>14</v>
      </c>
    </row>
    <row r="12" spans="1:10" x14ac:dyDescent="0.3">
      <c r="A12" s="12" t="s">
        <v>43</v>
      </c>
      <c r="B12" s="11">
        <f>SUM(Anlässe!$G$11:$G$35)</f>
        <v>116</v>
      </c>
    </row>
    <row r="13" spans="1:10" x14ac:dyDescent="0.3">
      <c r="A13" s="10" t="s">
        <v>44</v>
      </c>
      <c r="B13" s="13">
        <f>IFERROR(B11/B12,"")</f>
        <v>0.1206896551724138</v>
      </c>
    </row>
    <row r="14" spans="1:10" x14ac:dyDescent="0.3">
      <c r="A14" s="10" t="s">
        <v>45</v>
      </c>
      <c r="B14" s="14">
        <f>IFERROR(ROUND(AVERAGE(Rohdaten!$B$11:$B$410),2),"")</f>
        <v>4.3600000000000003</v>
      </c>
    </row>
    <row r="15" spans="1:10" x14ac:dyDescent="0.3">
      <c r="A15" s="12" t="s">
        <v>46</v>
      </c>
      <c r="B15" s="14">
        <f>IFERROR(ROUND(AVERAGE(Rohdaten!$C$11:$C$410),2),"")</f>
        <v>4.1399999999999997</v>
      </c>
    </row>
    <row r="16" spans="1:10" x14ac:dyDescent="0.3">
      <c r="A16" s="12" t="s">
        <v>47</v>
      </c>
      <c r="B16" s="14">
        <f>IFERROR(ROUND(AVERAGE(Rohdaten!$D$11:$D$410),2),"")</f>
        <v>4.21</v>
      </c>
    </row>
    <row r="18" spans="1:7" x14ac:dyDescent="0.3">
      <c r="A18" s="4" t="s">
        <v>48</v>
      </c>
    </row>
    <row r="19" spans="1:7" ht="30" customHeight="1" x14ac:dyDescent="0.3">
      <c r="A19" s="15" t="s">
        <v>49</v>
      </c>
      <c r="B19" s="15" t="s">
        <v>50</v>
      </c>
      <c r="C19" s="15" t="s">
        <v>51</v>
      </c>
      <c r="D19" s="15" t="s">
        <v>52</v>
      </c>
      <c r="E19" s="15" t="s">
        <v>53</v>
      </c>
      <c r="F19" s="15" t="s">
        <v>54</v>
      </c>
      <c r="G19" s="15" t="s">
        <v>55</v>
      </c>
    </row>
    <row r="20" spans="1:7" x14ac:dyDescent="0.3">
      <c r="A20" s="16" t="s">
        <v>56</v>
      </c>
      <c r="B20" s="17">
        <f>COUNTIF(Rohdaten!$B$11:$B$410,1)</f>
        <v>0</v>
      </c>
      <c r="C20" s="17">
        <f>COUNTIF(Rohdaten!$B$11:$B$410,2)</f>
        <v>0</v>
      </c>
      <c r="D20" s="17">
        <f>COUNTIF(Rohdaten!$B$11:$B$410,3)</f>
        <v>2</v>
      </c>
      <c r="E20" s="17">
        <f>COUNTIF(Rohdaten!$B$11:$B$410,4)</f>
        <v>5</v>
      </c>
      <c r="F20" s="17">
        <f>COUNTIF(Rohdaten!$B$11:$B$410,5)</f>
        <v>7</v>
      </c>
      <c r="G20" s="18">
        <f>COUNT(Rohdaten!$B$11:$B$410)</f>
        <v>14</v>
      </c>
    </row>
    <row r="21" spans="1:7" x14ac:dyDescent="0.3">
      <c r="A21" s="16" t="s">
        <v>57</v>
      </c>
      <c r="B21" s="17">
        <f>COUNTIF(Rohdaten!$C$11:$C$410,1)</f>
        <v>0</v>
      </c>
      <c r="C21" s="17">
        <f>COUNTIF(Rohdaten!$C$11:$C$410,2)</f>
        <v>0</v>
      </c>
      <c r="D21" s="17">
        <f>COUNTIF(Rohdaten!$C$11:$C$410,3)</f>
        <v>3</v>
      </c>
      <c r="E21" s="17">
        <f>COUNTIF(Rohdaten!$C$11:$C$410,4)</f>
        <v>6</v>
      </c>
      <c r="F21" s="17">
        <f>COUNTIF(Rohdaten!$C$11:$C$410,5)</f>
        <v>5</v>
      </c>
      <c r="G21" s="18">
        <f>COUNT(Rohdaten!$C$11:$C$410)</f>
        <v>14</v>
      </c>
    </row>
    <row r="22" spans="1:7" x14ac:dyDescent="0.3">
      <c r="A22" s="16" t="s">
        <v>58</v>
      </c>
      <c r="B22" s="17">
        <f>COUNTIF(Rohdaten!$D$11:$D$410,1)</f>
        <v>0</v>
      </c>
      <c r="C22" s="17">
        <f>COUNTIF(Rohdaten!$D$11:$D$410,2)</f>
        <v>0</v>
      </c>
      <c r="D22" s="17">
        <f>COUNTIF(Rohdaten!$D$11:$D$410,3)</f>
        <v>2</v>
      </c>
      <c r="E22" s="17">
        <f>COUNTIF(Rohdaten!$D$11:$D$410,4)</f>
        <v>7</v>
      </c>
      <c r="F22" s="17">
        <f>COUNTIF(Rohdaten!$D$11:$D$410,5)</f>
        <v>5</v>
      </c>
      <c r="G22" s="18">
        <f>COUNT(Rohdaten!$D$11:$D$410)</f>
        <v>14</v>
      </c>
    </row>
    <row r="24" spans="1:7" x14ac:dyDescent="0.3">
      <c r="A24" s="4" t="s">
        <v>59</v>
      </c>
    </row>
    <row r="25" spans="1:7" ht="30" customHeight="1" x14ac:dyDescent="0.3">
      <c r="A25" s="15" t="s">
        <v>60</v>
      </c>
      <c r="B25" s="15" t="s">
        <v>61</v>
      </c>
      <c r="C25" s="15" t="s">
        <v>62</v>
      </c>
    </row>
    <row r="26" spans="1:7" x14ac:dyDescent="0.3">
      <c r="A26" s="16" t="s">
        <v>63</v>
      </c>
      <c r="B26" s="17">
        <f>COUNTIF(Anlässe!$D$11:$D$35,"ERFA-Treffen")</f>
        <v>1</v>
      </c>
      <c r="C26" s="19">
        <f>IFERROR(ROUND(AVERAGEIF(Anlässe!$D$11:$D$35,"ERFA-Treffen",Anlässe!$M$11:$M$35),2),"")</f>
        <v>4.2</v>
      </c>
    </row>
    <row r="27" spans="1:7" x14ac:dyDescent="0.3">
      <c r="A27" s="16" t="s">
        <v>64</v>
      </c>
      <c r="B27" s="17">
        <f>COUNTIF(Anlässe!$D$11:$D$35,"Workshop")</f>
        <v>1</v>
      </c>
      <c r="C27" s="19">
        <f>IFERROR(ROUND(AVERAGEIF(Anlässe!$D$11:$D$35,"Workshop",Anlässe!$M$11:$M$35),2),"")</f>
        <v>3.92</v>
      </c>
    </row>
    <row r="28" spans="1:7" x14ac:dyDescent="0.3">
      <c r="A28" s="16" t="s">
        <v>65</v>
      </c>
      <c r="B28" s="17">
        <f>COUNTIF(Anlässe!$D$11:$D$35,"Informationsanlass")</f>
        <v>0</v>
      </c>
      <c r="C28" s="19" t="str">
        <f>IFERROR(ROUND(AVERAGEIF(Anlässe!$D$11:$D$35,"Informationsanlass",Anlässe!$M$11:$M$35),2),"")</f>
        <v/>
      </c>
    </row>
    <row r="29" spans="1:7" x14ac:dyDescent="0.3">
      <c r="A29" s="16" t="s">
        <v>66</v>
      </c>
      <c r="B29" s="17">
        <f>COUNTIF(Anlässe!$D$11:$D$35,"Wertschätzungsanlass")</f>
        <v>1</v>
      </c>
      <c r="C29" s="19">
        <f>IFERROR(ROUND(AVERAGEIF(Anlässe!$D$11:$D$35,"Wertschätzungsanlass",Anlässe!$M$11:$M$35),2),"")</f>
        <v>4.53</v>
      </c>
    </row>
    <row r="30" spans="1:7" x14ac:dyDescent="0.3">
      <c r="A30" s="16" t="s">
        <v>67</v>
      </c>
      <c r="B30" s="17">
        <f>COUNTIF(Anlässe!$D$11:$D$35,"Sporttag oder Aktion")</f>
        <v>0</v>
      </c>
      <c r="C30" s="19" t="str">
        <f>IFERROR(ROUND(AVERAGEIF(Anlässe!$D$11:$D$35,"Sporttag oder Aktion",Anlässe!$M$11:$M$35),2),"")</f>
        <v/>
      </c>
    </row>
    <row r="31" spans="1:7" x14ac:dyDescent="0.3">
      <c r="A31" s="16" t="s">
        <v>68</v>
      </c>
      <c r="B31" s="17">
        <f>COUNTIF(Anlässe!$D$11:$D$35,"Weiterbildung")</f>
        <v>0</v>
      </c>
      <c r="C31" s="19" t="str">
        <f>IFERROR(ROUND(AVERAGEIF(Anlässe!$D$11:$D$35,"Weiterbildung",Anlässe!$M$11:$M$35),2),"")</f>
        <v/>
      </c>
    </row>
    <row r="32" spans="1:7" x14ac:dyDescent="0.3">
      <c r="A32" s="16" t="s">
        <v>69</v>
      </c>
      <c r="B32" s="17">
        <f>COUNTIF(Anlässe!$D$11:$D$35,"Weiteres")</f>
        <v>0</v>
      </c>
      <c r="C32" s="19" t="str">
        <f>IFERROR(ROUND(AVERAGEIF(Anlässe!$D$11:$D$35,"Weiteres",Anlässe!$M$11:$M$35),2),"")</f>
        <v/>
      </c>
    </row>
    <row r="34" spans="1:3" x14ac:dyDescent="0.3">
      <c r="A34" s="20" t="s">
        <v>70</v>
      </c>
    </row>
    <row r="35" spans="1:3" ht="30" customHeight="1" x14ac:dyDescent="0.3">
      <c r="A35" s="15" t="s">
        <v>71</v>
      </c>
      <c r="B35" s="15" t="s">
        <v>72</v>
      </c>
      <c r="C35" s="15" t="s">
        <v>25</v>
      </c>
    </row>
    <row r="36" spans="1:3" x14ac:dyDescent="0.3">
      <c r="A36" s="21" t="str">
        <f>IF(Anlässe!$B11="","",Anlässe!$B11)</f>
        <v>ERFA Vereine Frühling</v>
      </c>
      <c r="B36" s="22">
        <f>IF(Anlässe!$J11="","",Anlässe!$J11)</f>
        <v>4.2</v>
      </c>
      <c r="C36" s="22">
        <f>IF(Anlässe!$M11="","",Anlässe!$M11)</f>
        <v>4.2</v>
      </c>
    </row>
    <row r="37" spans="1:3" x14ac:dyDescent="0.3">
      <c r="A37" s="21" t="str">
        <f>IF(Anlässe!$B12="","",Anlässe!$B12)</f>
        <v>Workshop Hallenbelegung</v>
      </c>
      <c r="B37" s="22">
        <f>IF(Anlässe!$J12="","",Anlässe!$J12)</f>
        <v>4</v>
      </c>
      <c r="C37" s="22">
        <f>IF(Anlässe!$M12="","",Anlässe!$M12)</f>
        <v>3.92</v>
      </c>
    </row>
    <row r="38" spans="1:3" x14ac:dyDescent="0.3">
      <c r="A38" s="21" t="str">
        <f>IF(Anlässe!$B13="","",Anlässe!$B13)</f>
        <v>Wertschätzungsanlass</v>
      </c>
      <c r="B38" s="22">
        <f>IF(Anlässe!$J13="","",Anlässe!$J13)</f>
        <v>4.8</v>
      </c>
      <c r="C38" s="22">
        <f>IF(Anlässe!$M13="","",Anlässe!$M13)</f>
        <v>4.53</v>
      </c>
    </row>
    <row r="39" spans="1:3" x14ac:dyDescent="0.3">
      <c r="A39" s="21" t="str">
        <f>IF(Anlässe!$B14="","",Anlässe!$B14)</f>
        <v/>
      </c>
      <c r="B39" s="22" t="str">
        <f>IF(Anlässe!$J14="","",Anlässe!$J14)</f>
        <v/>
      </c>
      <c r="C39" s="22" t="str">
        <f>IF(Anlässe!$M14="","",Anlässe!$M14)</f>
        <v/>
      </c>
    </row>
    <row r="40" spans="1:3" x14ac:dyDescent="0.3">
      <c r="A40" s="21" t="str">
        <f>IF(Anlässe!$B15="","",Anlässe!$B15)</f>
        <v/>
      </c>
      <c r="B40" s="22" t="str">
        <f>IF(Anlässe!$J15="","",Anlässe!$J15)</f>
        <v/>
      </c>
      <c r="C40" s="22" t="str">
        <f>IF(Anlässe!$M15="","",Anlässe!$M15)</f>
        <v/>
      </c>
    </row>
    <row r="41" spans="1:3" x14ac:dyDescent="0.3">
      <c r="A41" s="21" t="str">
        <f>IF(Anlässe!$B16="","",Anlässe!$B16)</f>
        <v/>
      </c>
      <c r="B41" s="22" t="str">
        <f>IF(Anlässe!$J16="","",Anlässe!$J16)</f>
        <v/>
      </c>
      <c r="C41" s="22" t="str">
        <f>IF(Anlässe!$M16="","",Anlässe!$M16)</f>
        <v/>
      </c>
    </row>
    <row r="42" spans="1:3" x14ac:dyDescent="0.3">
      <c r="A42" s="21" t="str">
        <f>IF(Anlässe!$B17="","",Anlässe!$B17)</f>
        <v/>
      </c>
      <c r="B42" s="22" t="str">
        <f>IF(Anlässe!$J17="","",Anlässe!$J17)</f>
        <v/>
      </c>
      <c r="C42" s="22" t="str">
        <f>IF(Anlässe!$M17="","",Anlässe!$M17)</f>
        <v/>
      </c>
    </row>
    <row r="43" spans="1:3" x14ac:dyDescent="0.3">
      <c r="A43" s="21" t="str">
        <f>IF(Anlässe!$B18="","",Anlässe!$B18)</f>
        <v/>
      </c>
      <c r="B43" s="22" t="str">
        <f>IF(Anlässe!$J18="","",Anlässe!$J18)</f>
        <v/>
      </c>
      <c r="C43" s="22" t="str">
        <f>IF(Anlässe!$M18="","",Anlässe!$M18)</f>
        <v/>
      </c>
    </row>
    <row r="44" spans="1:3" x14ac:dyDescent="0.3">
      <c r="A44" s="21" t="str">
        <f>IF(Anlässe!$B19="","",Anlässe!$B19)</f>
        <v/>
      </c>
      <c r="B44" s="22" t="str">
        <f>IF(Anlässe!$J19="","",Anlässe!$J19)</f>
        <v/>
      </c>
      <c r="C44" s="22" t="str">
        <f>IF(Anlässe!$M19="","",Anlässe!$M19)</f>
        <v/>
      </c>
    </row>
    <row r="45" spans="1:3" x14ac:dyDescent="0.3">
      <c r="A45" s="21" t="str">
        <f>IF(Anlässe!$B20="","",Anlässe!$B20)</f>
        <v/>
      </c>
      <c r="B45" s="22" t="str">
        <f>IF(Anlässe!$J20="","",Anlässe!$J20)</f>
        <v/>
      </c>
      <c r="C45" s="22" t="str">
        <f>IF(Anlässe!$M20="","",Anlässe!$M20)</f>
        <v/>
      </c>
    </row>
    <row r="46" spans="1:3" x14ac:dyDescent="0.3">
      <c r="A46" s="21" t="str">
        <f>IF(Anlässe!$B21="","",Anlässe!$B21)</f>
        <v/>
      </c>
      <c r="B46" s="22" t="str">
        <f>IF(Anlässe!$J21="","",Anlässe!$J21)</f>
        <v/>
      </c>
      <c r="C46" s="22" t="str">
        <f>IF(Anlässe!$M21="","",Anlässe!$M21)</f>
        <v/>
      </c>
    </row>
    <row r="47" spans="1:3" x14ac:dyDescent="0.3">
      <c r="A47" s="21" t="str">
        <f>IF(Anlässe!$B22="","",Anlässe!$B22)</f>
        <v/>
      </c>
      <c r="B47" s="22" t="str">
        <f>IF(Anlässe!$J22="","",Anlässe!$J22)</f>
        <v/>
      </c>
      <c r="C47" s="22" t="str">
        <f>IF(Anlässe!$M22="","",Anlässe!$M22)</f>
        <v/>
      </c>
    </row>
    <row r="48" spans="1:3" x14ac:dyDescent="0.3">
      <c r="A48" s="21" t="str">
        <f>IF(Anlässe!$B23="","",Anlässe!$B23)</f>
        <v/>
      </c>
      <c r="B48" s="22" t="str">
        <f>IF(Anlässe!$J23="","",Anlässe!$J23)</f>
        <v/>
      </c>
      <c r="C48" s="22" t="str">
        <f>IF(Anlässe!$M23="","",Anlässe!$M23)</f>
        <v/>
      </c>
    </row>
    <row r="49" spans="1:3" x14ac:dyDescent="0.3">
      <c r="A49" s="21" t="str">
        <f>IF(Anlässe!$B24="","",Anlässe!$B24)</f>
        <v/>
      </c>
      <c r="B49" s="22" t="str">
        <f>IF(Anlässe!$J24="","",Anlässe!$J24)</f>
        <v/>
      </c>
      <c r="C49" s="22" t="str">
        <f>IF(Anlässe!$M24="","",Anlässe!$M24)</f>
        <v/>
      </c>
    </row>
    <row r="50" spans="1:3" x14ac:dyDescent="0.3">
      <c r="A50" s="21" t="str">
        <f>IF(Anlässe!$B25="","",Anlässe!$B25)</f>
        <v/>
      </c>
      <c r="B50" s="22" t="str">
        <f>IF(Anlässe!$J25="","",Anlässe!$J25)</f>
        <v/>
      </c>
      <c r="C50" s="22" t="str">
        <f>IF(Anlässe!$M25="","",Anlässe!$M25)</f>
        <v/>
      </c>
    </row>
    <row r="55" spans="1:3" x14ac:dyDescent="0.3">
      <c r="A55" s="9" t="s">
        <v>38</v>
      </c>
    </row>
  </sheetData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3"/>
  <sheetViews>
    <sheetView showGridLines="0" zoomScaleNormal="100" workbookViewId="0">
      <pane ySplit="10" topLeftCell="A11" activePane="bottomLeft" state="frozen"/>
      <selection pane="bottomLeft" activeCell="E11" sqref="E11"/>
    </sheetView>
  </sheetViews>
  <sheetFormatPr baseColWidth="10" defaultColWidth="8.6640625" defaultRowHeight="14.4" x14ac:dyDescent="0.3"/>
  <cols>
    <col min="1" max="1" width="12" customWidth="1"/>
    <col min="2" max="2" width="17" customWidth="1"/>
    <col min="3" max="4" width="13" customWidth="1"/>
    <col min="5" max="6" width="52" customWidth="1"/>
  </cols>
  <sheetData>
    <row r="1" spans="1:6" ht="18.75" customHeight="1" x14ac:dyDescent="0.3"/>
    <row r="2" spans="1:6" ht="18.75" customHeight="1" x14ac:dyDescent="0.3"/>
    <row r="3" spans="1:6" ht="18.75" customHeight="1" x14ac:dyDescent="0.3"/>
    <row r="4" spans="1:6" ht="18.75" customHeight="1" x14ac:dyDescent="0.3"/>
    <row r="5" spans="1:6" ht="18.75" customHeight="1" x14ac:dyDescent="0.3"/>
    <row r="6" spans="1:6" ht="19.2" x14ac:dyDescent="0.35">
      <c r="A6" s="1" t="s">
        <v>73</v>
      </c>
    </row>
    <row r="7" spans="1:6" x14ac:dyDescent="0.3">
      <c r="A7" s="2" t="s">
        <v>74</v>
      </c>
    </row>
    <row r="8" spans="1:6" ht="3" customHeight="1" x14ac:dyDescent="0.3">
      <c r="A8" s="3"/>
      <c r="B8" s="3"/>
      <c r="C8" s="3"/>
      <c r="D8" s="3"/>
      <c r="E8" s="3"/>
      <c r="F8" s="3"/>
    </row>
    <row r="10" spans="1:6" ht="30" customHeight="1" x14ac:dyDescent="0.3">
      <c r="A10" s="15" t="s">
        <v>75</v>
      </c>
      <c r="B10" s="15" t="s">
        <v>76</v>
      </c>
      <c r="C10" s="15" t="s">
        <v>77</v>
      </c>
      <c r="D10" s="15" t="s">
        <v>78</v>
      </c>
      <c r="E10" s="15" t="s">
        <v>79</v>
      </c>
      <c r="F10" s="15" t="s">
        <v>80</v>
      </c>
    </row>
    <row r="11" spans="1:6" ht="21.75" customHeight="1" x14ac:dyDescent="0.3">
      <c r="A11" s="23">
        <v>1</v>
      </c>
      <c r="B11" s="23">
        <v>5</v>
      </c>
      <c r="C11" s="23">
        <v>4</v>
      </c>
      <c r="D11" s="23">
        <v>4</v>
      </c>
      <c r="E11" s="24" t="s">
        <v>81</v>
      </c>
      <c r="F11" s="24" t="s">
        <v>82</v>
      </c>
    </row>
    <row r="12" spans="1:6" ht="21.75" customHeight="1" x14ac:dyDescent="0.3">
      <c r="A12" s="23">
        <v>1</v>
      </c>
      <c r="B12" s="23">
        <v>4</v>
      </c>
      <c r="C12" s="23">
        <v>5</v>
      </c>
      <c r="D12" s="23">
        <v>3</v>
      </c>
      <c r="E12" s="24" t="s">
        <v>83</v>
      </c>
      <c r="F12" s="24" t="s">
        <v>84</v>
      </c>
    </row>
    <row r="13" spans="1:6" ht="21.75" customHeight="1" x14ac:dyDescent="0.3">
      <c r="A13" s="23">
        <v>1</v>
      </c>
      <c r="B13" s="23">
        <v>4</v>
      </c>
      <c r="C13" s="23">
        <v>4</v>
      </c>
      <c r="D13" s="23">
        <v>5</v>
      </c>
      <c r="E13" s="24" t="s">
        <v>85</v>
      </c>
      <c r="F13" s="24"/>
    </row>
    <row r="14" spans="1:6" ht="21.75" customHeight="1" x14ac:dyDescent="0.3">
      <c r="A14" s="23">
        <v>1</v>
      </c>
      <c r="B14" s="23">
        <v>3</v>
      </c>
      <c r="C14" s="23">
        <v>3</v>
      </c>
      <c r="D14" s="23">
        <v>4</v>
      </c>
      <c r="E14" s="24"/>
      <c r="F14" s="24" t="s">
        <v>86</v>
      </c>
    </row>
    <row r="15" spans="1:6" ht="21.75" customHeight="1" x14ac:dyDescent="0.3">
      <c r="A15" s="23">
        <v>1</v>
      </c>
      <c r="B15" s="23">
        <v>5</v>
      </c>
      <c r="C15" s="23">
        <v>5</v>
      </c>
      <c r="D15" s="23">
        <v>5</v>
      </c>
      <c r="E15" s="24" t="s">
        <v>87</v>
      </c>
      <c r="F15" s="24" t="s">
        <v>88</v>
      </c>
    </row>
    <row r="16" spans="1:6" ht="21.75" customHeight="1" x14ac:dyDescent="0.3">
      <c r="A16" s="23">
        <v>2</v>
      </c>
      <c r="B16" s="23">
        <v>4</v>
      </c>
      <c r="C16" s="23">
        <v>4</v>
      </c>
      <c r="D16" s="23">
        <v>4</v>
      </c>
      <c r="E16" s="24" t="s">
        <v>89</v>
      </c>
      <c r="F16" s="24" t="s">
        <v>90</v>
      </c>
    </row>
    <row r="17" spans="1:6" ht="21.75" customHeight="1" x14ac:dyDescent="0.3">
      <c r="A17" s="23">
        <v>2</v>
      </c>
      <c r="B17" s="23">
        <v>5</v>
      </c>
      <c r="C17" s="23">
        <v>5</v>
      </c>
      <c r="D17" s="23">
        <v>4</v>
      </c>
      <c r="E17" s="24" t="s">
        <v>91</v>
      </c>
      <c r="F17" s="24"/>
    </row>
    <row r="18" spans="1:6" ht="21.75" customHeight="1" x14ac:dyDescent="0.3">
      <c r="A18" s="23">
        <v>2</v>
      </c>
      <c r="B18" s="23">
        <v>3</v>
      </c>
      <c r="C18" s="23">
        <v>4</v>
      </c>
      <c r="D18" s="23">
        <v>3</v>
      </c>
      <c r="E18" s="24"/>
      <c r="F18" s="24" t="s">
        <v>92</v>
      </c>
    </row>
    <row r="19" spans="1:6" ht="21.75" customHeight="1" x14ac:dyDescent="0.3">
      <c r="A19" s="23">
        <v>2</v>
      </c>
      <c r="B19" s="23">
        <v>4</v>
      </c>
      <c r="C19" s="23">
        <v>3</v>
      </c>
      <c r="D19" s="23">
        <v>4</v>
      </c>
      <c r="E19" s="24" t="s">
        <v>93</v>
      </c>
      <c r="F19" s="24" t="s">
        <v>94</v>
      </c>
    </row>
    <row r="20" spans="1:6" ht="21.75" customHeight="1" x14ac:dyDescent="0.3">
      <c r="A20" s="23">
        <v>3</v>
      </c>
      <c r="B20" s="23">
        <v>5</v>
      </c>
      <c r="C20" s="23">
        <v>5</v>
      </c>
      <c r="D20" s="23">
        <v>5</v>
      </c>
      <c r="E20" s="24" t="s">
        <v>95</v>
      </c>
      <c r="F20" s="24" t="s">
        <v>96</v>
      </c>
    </row>
    <row r="21" spans="1:6" ht="21.75" customHeight="1" x14ac:dyDescent="0.3">
      <c r="A21" s="23">
        <v>3</v>
      </c>
      <c r="B21" s="23">
        <v>5</v>
      </c>
      <c r="C21" s="23">
        <v>4</v>
      </c>
      <c r="D21" s="23">
        <v>5</v>
      </c>
      <c r="E21" s="24" t="s">
        <v>97</v>
      </c>
      <c r="F21" s="24"/>
    </row>
    <row r="22" spans="1:6" ht="21.75" customHeight="1" x14ac:dyDescent="0.3">
      <c r="A22" s="23">
        <v>3</v>
      </c>
      <c r="B22" s="23">
        <v>4</v>
      </c>
      <c r="C22" s="23">
        <v>3</v>
      </c>
      <c r="D22" s="23">
        <v>4</v>
      </c>
      <c r="E22" s="24"/>
      <c r="F22" s="24" t="s">
        <v>98</v>
      </c>
    </row>
    <row r="23" spans="1:6" ht="21.75" customHeight="1" x14ac:dyDescent="0.3">
      <c r="A23" s="23">
        <v>3</v>
      </c>
      <c r="B23" s="23">
        <v>5</v>
      </c>
      <c r="C23" s="23">
        <v>5</v>
      </c>
      <c r="D23" s="23">
        <v>4</v>
      </c>
      <c r="E23" s="24" t="s">
        <v>99</v>
      </c>
      <c r="F23" s="24"/>
    </row>
    <row r="24" spans="1:6" ht="21.75" customHeight="1" x14ac:dyDescent="0.3">
      <c r="A24" s="23">
        <v>3</v>
      </c>
      <c r="B24" s="23">
        <v>5</v>
      </c>
      <c r="C24" s="23">
        <v>4</v>
      </c>
      <c r="D24" s="23">
        <v>5</v>
      </c>
      <c r="E24" s="24" t="s">
        <v>100</v>
      </c>
      <c r="F24" s="24" t="s">
        <v>101</v>
      </c>
    </row>
    <row r="25" spans="1:6" ht="21.75" customHeight="1" x14ac:dyDescent="0.3">
      <c r="A25" s="23"/>
      <c r="B25" s="23"/>
      <c r="C25" s="23"/>
      <c r="D25" s="23"/>
      <c r="E25" s="24"/>
      <c r="F25" s="24"/>
    </row>
    <row r="26" spans="1:6" ht="21.75" customHeight="1" x14ac:dyDescent="0.3">
      <c r="A26" s="23"/>
      <c r="B26" s="23"/>
      <c r="C26" s="23"/>
      <c r="D26" s="23"/>
      <c r="E26" s="24"/>
      <c r="F26" s="24"/>
    </row>
    <row r="27" spans="1:6" ht="21.75" customHeight="1" x14ac:dyDescent="0.3">
      <c r="A27" s="23"/>
      <c r="B27" s="23"/>
      <c r="C27" s="23"/>
      <c r="D27" s="23"/>
      <c r="E27" s="24"/>
      <c r="F27" s="24"/>
    </row>
    <row r="28" spans="1:6" ht="21.75" customHeight="1" x14ac:dyDescent="0.3">
      <c r="A28" s="23"/>
      <c r="B28" s="23"/>
      <c r="C28" s="23"/>
      <c r="D28" s="23"/>
      <c r="E28" s="24"/>
      <c r="F28" s="24"/>
    </row>
    <row r="29" spans="1:6" ht="21.75" customHeight="1" x14ac:dyDescent="0.3">
      <c r="A29" s="23"/>
      <c r="B29" s="23"/>
      <c r="C29" s="23"/>
      <c r="D29" s="23"/>
      <c r="E29" s="24"/>
      <c r="F29" s="24"/>
    </row>
    <row r="30" spans="1:6" ht="21.75" customHeight="1" x14ac:dyDescent="0.3">
      <c r="A30" s="23"/>
      <c r="B30" s="23"/>
      <c r="C30" s="23"/>
      <c r="D30" s="23"/>
      <c r="E30" s="24"/>
      <c r="F30" s="24"/>
    </row>
    <row r="31" spans="1:6" ht="21.75" customHeight="1" x14ac:dyDescent="0.3">
      <c r="A31" s="23"/>
      <c r="B31" s="23"/>
      <c r="C31" s="23"/>
      <c r="D31" s="23"/>
      <c r="E31" s="24"/>
      <c r="F31" s="24"/>
    </row>
    <row r="32" spans="1:6" ht="21.75" customHeight="1" x14ac:dyDescent="0.3">
      <c r="A32" s="23"/>
      <c r="B32" s="23"/>
      <c r="C32" s="23"/>
      <c r="D32" s="23"/>
      <c r="E32" s="24"/>
      <c r="F32" s="24"/>
    </row>
    <row r="33" spans="1:6" ht="21.75" customHeight="1" x14ac:dyDescent="0.3">
      <c r="A33" s="23"/>
      <c r="B33" s="23"/>
      <c r="C33" s="23"/>
      <c r="D33" s="23"/>
      <c r="E33" s="24"/>
      <c r="F33" s="24"/>
    </row>
    <row r="34" spans="1:6" ht="21.75" customHeight="1" x14ac:dyDescent="0.3">
      <c r="A34" s="23"/>
      <c r="B34" s="23"/>
      <c r="C34" s="23"/>
      <c r="D34" s="23"/>
      <c r="E34" s="24"/>
      <c r="F34" s="24"/>
    </row>
    <row r="35" spans="1:6" ht="21.75" customHeight="1" x14ac:dyDescent="0.3">
      <c r="A35" s="23"/>
      <c r="B35" s="23"/>
      <c r="C35" s="23"/>
      <c r="D35" s="23"/>
      <c r="E35" s="24"/>
      <c r="F35" s="24"/>
    </row>
    <row r="36" spans="1:6" ht="21.75" customHeight="1" x14ac:dyDescent="0.3">
      <c r="A36" s="23"/>
      <c r="B36" s="23"/>
      <c r="C36" s="23"/>
      <c r="D36" s="23"/>
      <c r="E36" s="24"/>
      <c r="F36" s="24"/>
    </row>
    <row r="37" spans="1:6" ht="21.75" customHeight="1" x14ac:dyDescent="0.3">
      <c r="A37" s="23"/>
      <c r="B37" s="23"/>
      <c r="C37" s="23"/>
      <c r="D37" s="23"/>
      <c r="E37" s="24"/>
      <c r="F37" s="24"/>
    </row>
    <row r="38" spans="1:6" ht="21.75" customHeight="1" x14ac:dyDescent="0.3">
      <c r="A38" s="23"/>
      <c r="B38" s="23"/>
      <c r="C38" s="23"/>
      <c r="D38" s="23"/>
      <c r="E38" s="24"/>
      <c r="F38" s="24"/>
    </row>
    <row r="39" spans="1:6" ht="21.75" customHeight="1" x14ac:dyDescent="0.3">
      <c r="A39" s="23"/>
      <c r="B39" s="23"/>
      <c r="C39" s="23"/>
      <c r="D39" s="23"/>
      <c r="E39" s="24"/>
      <c r="F39" s="24"/>
    </row>
    <row r="40" spans="1:6" ht="21.75" customHeight="1" x14ac:dyDescent="0.3">
      <c r="A40" s="23"/>
      <c r="B40" s="23"/>
      <c r="C40" s="23"/>
      <c r="D40" s="23"/>
      <c r="E40" s="24"/>
      <c r="F40" s="24"/>
    </row>
    <row r="41" spans="1:6" ht="21.75" customHeight="1" x14ac:dyDescent="0.3">
      <c r="A41" s="23"/>
      <c r="B41" s="23"/>
      <c r="C41" s="23"/>
      <c r="D41" s="23"/>
      <c r="E41" s="24"/>
      <c r="F41" s="24"/>
    </row>
    <row r="42" spans="1:6" ht="21.75" customHeight="1" x14ac:dyDescent="0.3">
      <c r="A42" s="23"/>
      <c r="B42" s="23"/>
      <c r="C42" s="23"/>
      <c r="D42" s="23"/>
      <c r="E42" s="24"/>
      <c r="F42" s="24"/>
    </row>
    <row r="43" spans="1:6" ht="21.75" customHeight="1" x14ac:dyDescent="0.3">
      <c r="A43" s="23"/>
      <c r="B43" s="23"/>
      <c r="C43" s="23"/>
      <c r="D43" s="23"/>
      <c r="E43" s="24"/>
      <c r="F43" s="24"/>
    </row>
    <row r="44" spans="1:6" ht="21.75" customHeight="1" x14ac:dyDescent="0.3">
      <c r="A44" s="23"/>
      <c r="B44" s="23"/>
      <c r="C44" s="23"/>
      <c r="D44" s="23"/>
      <c r="E44" s="24"/>
      <c r="F44" s="24"/>
    </row>
    <row r="45" spans="1:6" ht="21.75" customHeight="1" x14ac:dyDescent="0.3">
      <c r="A45" s="23"/>
      <c r="B45" s="23"/>
      <c r="C45" s="23"/>
      <c r="D45" s="23"/>
      <c r="E45" s="24"/>
      <c r="F45" s="24"/>
    </row>
    <row r="46" spans="1:6" ht="21.75" customHeight="1" x14ac:dyDescent="0.3">
      <c r="A46" s="23"/>
      <c r="B46" s="23"/>
      <c r="C46" s="23"/>
      <c r="D46" s="23"/>
      <c r="E46" s="24"/>
      <c r="F46" s="24"/>
    </row>
    <row r="47" spans="1:6" ht="21.75" customHeight="1" x14ac:dyDescent="0.3">
      <c r="A47" s="23"/>
      <c r="B47" s="23"/>
      <c r="C47" s="23"/>
      <c r="D47" s="23"/>
      <c r="E47" s="24"/>
      <c r="F47" s="24"/>
    </row>
    <row r="48" spans="1:6" ht="21.75" customHeight="1" x14ac:dyDescent="0.3">
      <c r="A48" s="23"/>
      <c r="B48" s="23"/>
      <c r="C48" s="23"/>
      <c r="D48" s="23"/>
      <c r="E48" s="24"/>
      <c r="F48" s="24"/>
    </row>
    <row r="49" spans="1:6" ht="21.75" customHeight="1" x14ac:dyDescent="0.3">
      <c r="A49" s="23"/>
      <c r="B49" s="23"/>
      <c r="C49" s="23"/>
      <c r="D49" s="23"/>
      <c r="E49" s="24"/>
      <c r="F49" s="24"/>
    </row>
    <row r="50" spans="1:6" ht="21.75" customHeight="1" x14ac:dyDescent="0.3">
      <c r="A50" s="23"/>
      <c r="B50" s="23"/>
      <c r="C50" s="23"/>
      <c r="D50" s="23"/>
      <c r="E50" s="24"/>
      <c r="F50" s="24"/>
    </row>
    <row r="51" spans="1:6" ht="21.75" customHeight="1" x14ac:dyDescent="0.3">
      <c r="A51" s="23"/>
      <c r="B51" s="23"/>
      <c r="C51" s="23"/>
      <c r="D51" s="23"/>
      <c r="E51" s="24"/>
      <c r="F51" s="24"/>
    </row>
    <row r="52" spans="1:6" ht="21.75" customHeight="1" x14ac:dyDescent="0.3">
      <c r="A52" s="23"/>
      <c r="B52" s="23"/>
      <c r="C52" s="23"/>
      <c r="D52" s="23"/>
      <c r="E52" s="24"/>
      <c r="F52" s="24"/>
    </row>
    <row r="53" spans="1:6" ht="21.75" customHeight="1" x14ac:dyDescent="0.3">
      <c r="A53" s="23"/>
      <c r="B53" s="23"/>
      <c r="C53" s="23"/>
      <c r="D53" s="23"/>
      <c r="E53" s="24"/>
      <c r="F53" s="24"/>
    </row>
    <row r="54" spans="1:6" ht="21.75" customHeight="1" x14ac:dyDescent="0.3">
      <c r="A54" s="23"/>
      <c r="B54" s="23"/>
      <c r="C54" s="23"/>
      <c r="D54" s="23"/>
      <c r="E54" s="24"/>
      <c r="F54" s="24"/>
    </row>
    <row r="55" spans="1:6" ht="21.75" customHeight="1" x14ac:dyDescent="0.3">
      <c r="A55" s="23"/>
      <c r="B55" s="23"/>
      <c r="C55" s="23"/>
      <c r="D55" s="23"/>
      <c r="E55" s="24"/>
      <c r="F55" s="24"/>
    </row>
    <row r="56" spans="1:6" ht="21.75" customHeight="1" x14ac:dyDescent="0.3">
      <c r="A56" s="23"/>
      <c r="B56" s="23"/>
      <c r="C56" s="23"/>
      <c r="D56" s="23"/>
      <c r="E56" s="24"/>
      <c r="F56" s="24"/>
    </row>
    <row r="57" spans="1:6" ht="21.75" customHeight="1" x14ac:dyDescent="0.3">
      <c r="A57" s="23"/>
      <c r="B57" s="23"/>
      <c r="C57" s="23"/>
      <c r="D57" s="23"/>
      <c r="E57" s="24"/>
      <c r="F57" s="24"/>
    </row>
    <row r="58" spans="1:6" ht="21.75" customHeight="1" x14ac:dyDescent="0.3">
      <c r="A58" s="23"/>
      <c r="B58" s="23"/>
      <c r="C58" s="23"/>
      <c r="D58" s="23"/>
      <c r="E58" s="24"/>
      <c r="F58" s="24"/>
    </row>
    <row r="59" spans="1:6" ht="21.75" customHeight="1" x14ac:dyDescent="0.3">
      <c r="A59" s="23"/>
      <c r="B59" s="23"/>
      <c r="C59" s="23"/>
      <c r="D59" s="23"/>
      <c r="E59" s="24"/>
      <c r="F59" s="24"/>
    </row>
    <row r="60" spans="1:6" ht="21.75" customHeight="1" x14ac:dyDescent="0.3">
      <c r="A60" s="23"/>
      <c r="B60" s="23"/>
      <c r="C60" s="23"/>
      <c r="D60" s="23"/>
      <c r="E60" s="24"/>
      <c r="F60" s="24"/>
    </row>
    <row r="61" spans="1:6" ht="21.75" customHeight="1" x14ac:dyDescent="0.3">
      <c r="A61" s="23"/>
      <c r="B61" s="23"/>
      <c r="C61" s="23"/>
      <c r="D61" s="23"/>
      <c r="E61" s="24"/>
      <c r="F61" s="24"/>
    </row>
    <row r="62" spans="1:6" ht="21.75" customHeight="1" x14ac:dyDescent="0.3">
      <c r="A62" s="23"/>
      <c r="B62" s="23"/>
      <c r="C62" s="23"/>
      <c r="D62" s="23"/>
      <c r="E62" s="24"/>
      <c r="F62" s="24"/>
    </row>
    <row r="63" spans="1:6" ht="21.75" customHeight="1" x14ac:dyDescent="0.3">
      <c r="A63" s="23"/>
      <c r="B63" s="23"/>
      <c r="C63" s="23"/>
      <c r="D63" s="23"/>
      <c r="E63" s="24"/>
      <c r="F63" s="24"/>
    </row>
    <row r="64" spans="1:6" ht="21.75" customHeight="1" x14ac:dyDescent="0.3">
      <c r="A64" s="23"/>
      <c r="B64" s="23"/>
      <c r="C64" s="23"/>
      <c r="D64" s="23"/>
      <c r="E64" s="24"/>
      <c r="F64" s="24"/>
    </row>
    <row r="65" spans="1:6" ht="21.75" customHeight="1" x14ac:dyDescent="0.3">
      <c r="A65" s="23"/>
      <c r="B65" s="23"/>
      <c r="C65" s="23"/>
      <c r="D65" s="23"/>
      <c r="E65" s="24"/>
      <c r="F65" s="24"/>
    </row>
    <row r="66" spans="1:6" ht="21.75" customHeight="1" x14ac:dyDescent="0.3">
      <c r="A66" s="23"/>
      <c r="B66" s="23"/>
      <c r="C66" s="23"/>
      <c r="D66" s="23"/>
      <c r="E66" s="24"/>
      <c r="F66" s="24"/>
    </row>
    <row r="67" spans="1:6" ht="21.75" customHeight="1" x14ac:dyDescent="0.3">
      <c r="A67" s="23"/>
      <c r="B67" s="23"/>
      <c r="C67" s="23"/>
      <c r="D67" s="23"/>
      <c r="E67" s="24"/>
      <c r="F67" s="24"/>
    </row>
    <row r="68" spans="1:6" ht="21.75" customHeight="1" x14ac:dyDescent="0.3">
      <c r="A68" s="23"/>
      <c r="B68" s="23"/>
      <c r="C68" s="23"/>
      <c r="D68" s="23"/>
      <c r="E68" s="24"/>
      <c r="F68" s="24"/>
    </row>
    <row r="69" spans="1:6" ht="21.75" customHeight="1" x14ac:dyDescent="0.3">
      <c r="A69" s="23"/>
      <c r="B69" s="23"/>
      <c r="C69" s="23"/>
      <c r="D69" s="23"/>
      <c r="E69" s="24"/>
      <c r="F69" s="24"/>
    </row>
    <row r="70" spans="1:6" ht="21.75" customHeight="1" x14ac:dyDescent="0.3">
      <c r="A70" s="23"/>
      <c r="B70" s="23"/>
      <c r="C70" s="23"/>
      <c r="D70" s="23"/>
      <c r="E70" s="24"/>
      <c r="F70" s="24"/>
    </row>
    <row r="71" spans="1:6" ht="21.75" customHeight="1" x14ac:dyDescent="0.3">
      <c r="A71" s="23"/>
      <c r="B71" s="23"/>
      <c r="C71" s="23"/>
      <c r="D71" s="23"/>
      <c r="E71" s="24"/>
      <c r="F71" s="24"/>
    </row>
    <row r="72" spans="1:6" ht="21.75" customHeight="1" x14ac:dyDescent="0.3">
      <c r="A72" s="23"/>
      <c r="B72" s="23"/>
      <c r="C72" s="23"/>
      <c r="D72" s="23"/>
      <c r="E72" s="24"/>
      <c r="F72" s="24"/>
    </row>
    <row r="73" spans="1:6" ht="21.75" customHeight="1" x14ac:dyDescent="0.3">
      <c r="A73" s="23"/>
      <c r="B73" s="23"/>
      <c r="C73" s="23"/>
      <c r="D73" s="23"/>
      <c r="E73" s="24"/>
      <c r="F73" s="24"/>
    </row>
    <row r="74" spans="1:6" ht="21.75" customHeight="1" x14ac:dyDescent="0.3">
      <c r="A74" s="23"/>
      <c r="B74" s="23"/>
      <c r="C74" s="23"/>
      <c r="D74" s="23"/>
      <c r="E74" s="24"/>
      <c r="F74" s="24"/>
    </row>
    <row r="75" spans="1:6" ht="21.75" customHeight="1" x14ac:dyDescent="0.3">
      <c r="A75" s="23"/>
      <c r="B75" s="23"/>
      <c r="C75" s="23"/>
      <c r="D75" s="23"/>
      <c r="E75" s="24"/>
      <c r="F75" s="24"/>
    </row>
    <row r="76" spans="1:6" ht="21.75" customHeight="1" x14ac:dyDescent="0.3">
      <c r="A76" s="23"/>
      <c r="B76" s="23"/>
      <c r="C76" s="23"/>
      <c r="D76" s="23"/>
      <c r="E76" s="24"/>
      <c r="F76" s="24"/>
    </row>
    <row r="77" spans="1:6" ht="21.75" customHeight="1" x14ac:dyDescent="0.3">
      <c r="A77" s="23"/>
      <c r="B77" s="23"/>
      <c r="C77" s="23"/>
      <c r="D77" s="23"/>
      <c r="E77" s="24"/>
      <c r="F77" s="24"/>
    </row>
    <row r="78" spans="1:6" ht="21.75" customHeight="1" x14ac:dyDescent="0.3">
      <c r="A78" s="23"/>
      <c r="B78" s="23"/>
      <c r="C78" s="23"/>
      <c r="D78" s="23"/>
      <c r="E78" s="24"/>
      <c r="F78" s="24"/>
    </row>
    <row r="79" spans="1:6" ht="21.75" customHeight="1" x14ac:dyDescent="0.3">
      <c r="A79" s="23"/>
      <c r="B79" s="23"/>
      <c r="C79" s="23"/>
      <c r="D79" s="23"/>
      <c r="E79" s="24"/>
      <c r="F79" s="24"/>
    </row>
    <row r="80" spans="1:6" ht="21.75" customHeight="1" x14ac:dyDescent="0.3">
      <c r="A80" s="23"/>
      <c r="B80" s="23"/>
      <c r="C80" s="23"/>
      <c r="D80" s="23"/>
      <c r="E80" s="24"/>
      <c r="F80" s="24"/>
    </row>
    <row r="81" spans="1:6" ht="21.75" customHeight="1" x14ac:dyDescent="0.3">
      <c r="A81" s="23"/>
      <c r="B81" s="23"/>
      <c r="C81" s="23"/>
      <c r="D81" s="23"/>
      <c r="E81" s="24"/>
      <c r="F81" s="24"/>
    </row>
    <row r="82" spans="1:6" ht="21.75" customHeight="1" x14ac:dyDescent="0.3">
      <c r="A82" s="23"/>
      <c r="B82" s="23"/>
      <c r="C82" s="23"/>
      <c r="D82" s="23"/>
      <c r="E82" s="24"/>
      <c r="F82" s="24"/>
    </row>
    <row r="83" spans="1:6" ht="21.75" customHeight="1" x14ac:dyDescent="0.3">
      <c r="A83" s="23"/>
      <c r="B83" s="23"/>
      <c r="C83" s="23"/>
      <c r="D83" s="23"/>
      <c r="E83" s="24"/>
      <c r="F83" s="24"/>
    </row>
    <row r="84" spans="1:6" ht="21.75" customHeight="1" x14ac:dyDescent="0.3">
      <c r="A84" s="23"/>
      <c r="B84" s="23"/>
      <c r="C84" s="23"/>
      <c r="D84" s="23"/>
      <c r="E84" s="24"/>
      <c r="F84" s="24"/>
    </row>
    <row r="85" spans="1:6" ht="21.75" customHeight="1" x14ac:dyDescent="0.3">
      <c r="A85" s="23"/>
      <c r="B85" s="23"/>
      <c r="C85" s="23"/>
      <c r="D85" s="23"/>
      <c r="E85" s="24"/>
      <c r="F85" s="24"/>
    </row>
    <row r="86" spans="1:6" ht="21.75" customHeight="1" x14ac:dyDescent="0.3">
      <c r="A86" s="23"/>
      <c r="B86" s="23"/>
      <c r="C86" s="23"/>
      <c r="D86" s="23"/>
      <c r="E86" s="24"/>
      <c r="F86" s="24"/>
    </row>
    <row r="87" spans="1:6" ht="21.75" customHeight="1" x14ac:dyDescent="0.3">
      <c r="A87" s="23"/>
      <c r="B87" s="23"/>
      <c r="C87" s="23"/>
      <c r="D87" s="23"/>
      <c r="E87" s="24"/>
      <c r="F87" s="24"/>
    </row>
    <row r="88" spans="1:6" ht="21.75" customHeight="1" x14ac:dyDescent="0.3">
      <c r="A88" s="23"/>
      <c r="B88" s="23"/>
      <c r="C88" s="23"/>
      <c r="D88" s="23"/>
      <c r="E88" s="24"/>
      <c r="F88" s="24"/>
    </row>
    <row r="89" spans="1:6" ht="21.75" customHeight="1" x14ac:dyDescent="0.3">
      <c r="A89" s="23"/>
      <c r="B89" s="23"/>
      <c r="C89" s="23"/>
      <c r="D89" s="23"/>
      <c r="E89" s="24"/>
      <c r="F89" s="24"/>
    </row>
    <row r="90" spans="1:6" ht="21.75" customHeight="1" x14ac:dyDescent="0.3">
      <c r="A90" s="23"/>
      <c r="B90" s="23"/>
      <c r="C90" s="23"/>
      <c r="D90" s="23"/>
      <c r="E90" s="24"/>
      <c r="F90" s="24"/>
    </row>
    <row r="91" spans="1:6" ht="21.75" customHeight="1" x14ac:dyDescent="0.3">
      <c r="A91" s="23"/>
      <c r="B91" s="23"/>
      <c r="C91" s="23"/>
      <c r="D91" s="23"/>
      <c r="E91" s="24"/>
      <c r="F91" s="24"/>
    </row>
    <row r="92" spans="1:6" ht="21.75" customHeight="1" x14ac:dyDescent="0.3">
      <c r="A92" s="23"/>
      <c r="B92" s="23"/>
      <c r="C92" s="23"/>
      <c r="D92" s="23"/>
      <c r="E92" s="24"/>
      <c r="F92" s="24"/>
    </row>
    <row r="93" spans="1:6" ht="21.75" customHeight="1" x14ac:dyDescent="0.3">
      <c r="A93" s="23"/>
      <c r="B93" s="23"/>
      <c r="C93" s="23"/>
      <c r="D93" s="23"/>
      <c r="E93" s="24"/>
      <c r="F93" s="24"/>
    </row>
    <row r="94" spans="1:6" ht="21.75" customHeight="1" x14ac:dyDescent="0.3">
      <c r="A94" s="23"/>
      <c r="B94" s="23"/>
      <c r="C94" s="23"/>
      <c r="D94" s="23"/>
      <c r="E94" s="24"/>
      <c r="F94" s="24"/>
    </row>
    <row r="95" spans="1:6" ht="21.75" customHeight="1" x14ac:dyDescent="0.3">
      <c r="A95" s="23"/>
      <c r="B95" s="23"/>
      <c r="C95" s="23"/>
      <c r="D95" s="23"/>
      <c r="E95" s="24"/>
      <c r="F95" s="24"/>
    </row>
    <row r="96" spans="1:6" ht="21.75" customHeight="1" x14ac:dyDescent="0.3">
      <c r="A96" s="23"/>
      <c r="B96" s="23"/>
      <c r="C96" s="23"/>
      <c r="D96" s="23"/>
      <c r="E96" s="24"/>
      <c r="F96" s="24"/>
    </row>
    <row r="97" spans="1:6" ht="21.75" customHeight="1" x14ac:dyDescent="0.3">
      <c r="A97" s="23"/>
      <c r="B97" s="23"/>
      <c r="C97" s="23"/>
      <c r="D97" s="23"/>
      <c r="E97" s="24"/>
      <c r="F97" s="24"/>
    </row>
    <row r="98" spans="1:6" ht="21.75" customHeight="1" x14ac:dyDescent="0.3">
      <c r="A98" s="23"/>
      <c r="B98" s="23"/>
      <c r="C98" s="23"/>
      <c r="D98" s="23"/>
      <c r="E98" s="24"/>
      <c r="F98" s="24"/>
    </row>
    <row r="99" spans="1:6" ht="21.75" customHeight="1" x14ac:dyDescent="0.3">
      <c r="A99" s="23"/>
      <c r="B99" s="23"/>
      <c r="C99" s="23"/>
      <c r="D99" s="23"/>
      <c r="E99" s="24"/>
      <c r="F99" s="24"/>
    </row>
    <row r="100" spans="1:6" ht="21.75" customHeight="1" x14ac:dyDescent="0.3">
      <c r="A100" s="23"/>
      <c r="B100" s="23"/>
      <c r="C100" s="23"/>
      <c r="D100" s="23"/>
      <c r="E100" s="24"/>
      <c r="F100" s="24"/>
    </row>
    <row r="101" spans="1:6" ht="21.75" customHeight="1" x14ac:dyDescent="0.3">
      <c r="A101" s="23"/>
      <c r="B101" s="23"/>
      <c r="C101" s="23"/>
      <c r="D101" s="23"/>
      <c r="E101" s="24"/>
      <c r="F101" s="24"/>
    </row>
    <row r="102" spans="1:6" ht="21.75" customHeight="1" x14ac:dyDescent="0.3">
      <c r="A102" s="23"/>
      <c r="B102" s="23"/>
      <c r="C102" s="23"/>
      <c r="D102" s="23"/>
      <c r="E102" s="24"/>
      <c r="F102" s="24"/>
    </row>
    <row r="103" spans="1:6" ht="21.75" customHeight="1" x14ac:dyDescent="0.3">
      <c r="A103" s="23"/>
      <c r="B103" s="23"/>
      <c r="C103" s="23"/>
      <c r="D103" s="23"/>
      <c r="E103" s="24"/>
      <c r="F103" s="24"/>
    </row>
    <row r="104" spans="1:6" ht="21.75" customHeight="1" x14ac:dyDescent="0.3">
      <c r="A104" s="23"/>
      <c r="B104" s="23"/>
      <c r="C104" s="23"/>
      <c r="D104" s="23"/>
      <c r="E104" s="24"/>
      <c r="F104" s="24"/>
    </row>
    <row r="105" spans="1:6" ht="21.75" customHeight="1" x14ac:dyDescent="0.3">
      <c r="A105" s="23"/>
      <c r="B105" s="23"/>
      <c r="C105" s="23"/>
      <c r="D105" s="23"/>
      <c r="E105" s="24"/>
      <c r="F105" s="24"/>
    </row>
    <row r="106" spans="1:6" ht="21.75" customHeight="1" x14ac:dyDescent="0.3">
      <c r="A106" s="23"/>
      <c r="B106" s="23"/>
      <c r="C106" s="23"/>
      <c r="D106" s="23"/>
      <c r="E106" s="24"/>
      <c r="F106" s="24"/>
    </row>
    <row r="107" spans="1:6" ht="21.75" customHeight="1" x14ac:dyDescent="0.3">
      <c r="A107" s="23"/>
      <c r="B107" s="23"/>
      <c r="C107" s="23"/>
      <c r="D107" s="23"/>
      <c r="E107" s="24"/>
      <c r="F107" s="24"/>
    </row>
    <row r="108" spans="1:6" ht="21.75" customHeight="1" x14ac:dyDescent="0.3">
      <c r="A108" s="23"/>
      <c r="B108" s="23"/>
      <c r="C108" s="23"/>
      <c r="D108" s="23"/>
      <c r="E108" s="24"/>
      <c r="F108" s="24"/>
    </row>
    <row r="109" spans="1:6" ht="21.75" customHeight="1" x14ac:dyDescent="0.3">
      <c r="A109" s="23"/>
      <c r="B109" s="23"/>
      <c r="C109" s="23"/>
      <c r="D109" s="23"/>
      <c r="E109" s="24"/>
      <c r="F109" s="24"/>
    </row>
    <row r="110" spans="1:6" ht="21.75" customHeight="1" x14ac:dyDescent="0.3">
      <c r="A110" s="23"/>
      <c r="B110" s="23"/>
      <c r="C110" s="23"/>
      <c r="D110" s="23"/>
      <c r="E110" s="24"/>
      <c r="F110" s="24"/>
    </row>
    <row r="111" spans="1:6" ht="21.75" customHeight="1" x14ac:dyDescent="0.3">
      <c r="A111" s="23"/>
      <c r="B111" s="23"/>
      <c r="C111" s="23"/>
      <c r="D111" s="23"/>
      <c r="E111" s="24"/>
      <c r="F111" s="24"/>
    </row>
    <row r="112" spans="1:6" ht="21.75" customHeight="1" x14ac:dyDescent="0.3">
      <c r="A112" s="23"/>
      <c r="B112" s="23"/>
      <c r="C112" s="23"/>
      <c r="D112" s="23"/>
      <c r="E112" s="24"/>
      <c r="F112" s="24"/>
    </row>
    <row r="113" spans="1:6" ht="21.75" customHeight="1" x14ac:dyDescent="0.3">
      <c r="A113" s="23"/>
      <c r="B113" s="23"/>
      <c r="C113" s="23"/>
      <c r="D113" s="23"/>
      <c r="E113" s="24"/>
      <c r="F113" s="24"/>
    </row>
    <row r="114" spans="1:6" ht="21.75" customHeight="1" x14ac:dyDescent="0.3">
      <c r="A114" s="23"/>
      <c r="B114" s="23"/>
      <c r="C114" s="23"/>
      <c r="D114" s="23"/>
      <c r="E114" s="24"/>
      <c r="F114" s="24"/>
    </row>
    <row r="115" spans="1:6" ht="21.75" customHeight="1" x14ac:dyDescent="0.3">
      <c r="A115" s="23"/>
      <c r="B115" s="23"/>
      <c r="C115" s="23"/>
      <c r="D115" s="23"/>
      <c r="E115" s="24"/>
      <c r="F115" s="24"/>
    </row>
    <row r="116" spans="1:6" ht="21.75" customHeight="1" x14ac:dyDescent="0.3">
      <c r="A116" s="23"/>
      <c r="B116" s="23"/>
      <c r="C116" s="23"/>
      <c r="D116" s="23"/>
      <c r="E116" s="24"/>
      <c r="F116" s="24"/>
    </row>
    <row r="117" spans="1:6" ht="21.75" customHeight="1" x14ac:dyDescent="0.3">
      <c r="A117" s="23"/>
      <c r="B117" s="23"/>
      <c r="C117" s="23"/>
      <c r="D117" s="23"/>
      <c r="E117" s="24"/>
      <c r="F117" s="24"/>
    </row>
    <row r="118" spans="1:6" ht="21.75" customHeight="1" x14ac:dyDescent="0.3">
      <c r="A118" s="23"/>
      <c r="B118" s="23"/>
      <c r="C118" s="23"/>
      <c r="D118" s="23"/>
      <c r="E118" s="24"/>
      <c r="F118" s="24"/>
    </row>
    <row r="119" spans="1:6" ht="21.75" customHeight="1" x14ac:dyDescent="0.3">
      <c r="A119" s="23"/>
      <c r="B119" s="23"/>
      <c r="C119" s="23"/>
      <c r="D119" s="23"/>
      <c r="E119" s="24"/>
      <c r="F119" s="24"/>
    </row>
    <row r="120" spans="1:6" ht="21.75" customHeight="1" x14ac:dyDescent="0.3">
      <c r="A120" s="23"/>
      <c r="B120" s="23"/>
      <c r="C120" s="23"/>
      <c r="D120" s="23"/>
      <c r="E120" s="24"/>
      <c r="F120" s="24"/>
    </row>
    <row r="121" spans="1:6" ht="21.75" customHeight="1" x14ac:dyDescent="0.3">
      <c r="A121" s="23"/>
      <c r="B121" s="23"/>
      <c r="C121" s="23"/>
      <c r="D121" s="23"/>
      <c r="E121" s="24"/>
      <c r="F121" s="24"/>
    </row>
    <row r="122" spans="1:6" ht="21.75" customHeight="1" x14ac:dyDescent="0.3">
      <c r="A122" s="23"/>
      <c r="B122" s="23"/>
      <c r="C122" s="23"/>
      <c r="D122" s="23"/>
      <c r="E122" s="24"/>
      <c r="F122" s="24"/>
    </row>
    <row r="123" spans="1:6" ht="21.75" customHeight="1" x14ac:dyDescent="0.3">
      <c r="A123" s="23"/>
      <c r="B123" s="23"/>
      <c r="C123" s="23"/>
      <c r="D123" s="23"/>
      <c r="E123" s="24"/>
      <c r="F123" s="24"/>
    </row>
    <row r="124" spans="1:6" ht="21.75" customHeight="1" x14ac:dyDescent="0.3">
      <c r="A124" s="23"/>
      <c r="B124" s="23"/>
      <c r="C124" s="23"/>
      <c r="D124" s="23"/>
      <c r="E124" s="24"/>
      <c r="F124" s="24"/>
    </row>
    <row r="125" spans="1:6" ht="21.75" customHeight="1" x14ac:dyDescent="0.3">
      <c r="A125" s="23"/>
      <c r="B125" s="23"/>
      <c r="C125" s="23"/>
      <c r="D125" s="23"/>
      <c r="E125" s="24"/>
      <c r="F125" s="24"/>
    </row>
    <row r="126" spans="1:6" ht="21.75" customHeight="1" x14ac:dyDescent="0.3">
      <c r="A126" s="23"/>
      <c r="B126" s="23"/>
      <c r="C126" s="23"/>
      <c r="D126" s="23"/>
      <c r="E126" s="24"/>
      <c r="F126" s="24"/>
    </row>
    <row r="127" spans="1:6" ht="21.75" customHeight="1" x14ac:dyDescent="0.3">
      <c r="A127" s="23"/>
      <c r="B127" s="23"/>
      <c r="C127" s="23"/>
      <c r="D127" s="23"/>
      <c r="E127" s="24"/>
      <c r="F127" s="24"/>
    </row>
    <row r="128" spans="1:6" ht="21.75" customHeight="1" x14ac:dyDescent="0.3">
      <c r="A128" s="23"/>
      <c r="B128" s="23"/>
      <c r="C128" s="23"/>
      <c r="D128" s="23"/>
      <c r="E128" s="24"/>
      <c r="F128" s="24"/>
    </row>
    <row r="129" spans="1:6" ht="21.75" customHeight="1" x14ac:dyDescent="0.3">
      <c r="A129" s="23"/>
      <c r="B129" s="23"/>
      <c r="C129" s="23"/>
      <c r="D129" s="23"/>
      <c r="E129" s="24"/>
      <c r="F129" s="24"/>
    </row>
    <row r="130" spans="1:6" ht="21.75" customHeight="1" x14ac:dyDescent="0.3">
      <c r="A130" s="23"/>
      <c r="B130" s="23"/>
      <c r="C130" s="23"/>
      <c r="D130" s="23"/>
      <c r="E130" s="24"/>
      <c r="F130" s="24"/>
    </row>
    <row r="131" spans="1:6" ht="21.75" customHeight="1" x14ac:dyDescent="0.3">
      <c r="A131" s="23"/>
      <c r="B131" s="23"/>
      <c r="C131" s="23"/>
      <c r="D131" s="23"/>
      <c r="E131" s="24"/>
      <c r="F131" s="24"/>
    </row>
    <row r="132" spans="1:6" ht="21.75" customHeight="1" x14ac:dyDescent="0.3">
      <c r="A132" s="23"/>
      <c r="B132" s="23"/>
      <c r="C132" s="23"/>
      <c r="D132" s="23"/>
      <c r="E132" s="24"/>
      <c r="F132" s="24"/>
    </row>
    <row r="133" spans="1:6" ht="21.75" customHeight="1" x14ac:dyDescent="0.3">
      <c r="A133" s="23"/>
      <c r="B133" s="23"/>
      <c r="C133" s="23"/>
      <c r="D133" s="23"/>
      <c r="E133" s="24"/>
      <c r="F133" s="24"/>
    </row>
    <row r="134" spans="1:6" ht="21.75" customHeight="1" x14ac:dyDescent="0.3">
      <c r="A134" s="23"/>
      <c r="B134" s="23"/>
      <c r="C134" s="23"/>
      <c r="D134" s="23"/>
      <c r="E134" s="24"/>
      <c r="F134" s="24"/>
    </row>
    <row r="135" spans="1:6" ht="21.75" customHeight="1" x14ac:dyDescent="0.3">
      <c r="A135" s="23"/>
      <c r="B135" s="23"/>
      <c r="C135" s="23"/>
      <c r="D135" s="23"/>
      <c r="E135" s="24"/>
      <c r="F135" s="24"/>
    </row>
    <row r="136" spans="1:6" ht="21.75" customHeight="1" x14ac:dyDescent="0.3">
      <c r="A136" s="23"/>
      <c r="B136" s="23"/>
      <c r="C136" s="23"/>
      <c r="D136" s="23"/>
      <c r="E136" s="24"/>
      <c r="F136" s="24"/>
    </row>
    <row r="137" spans="1:6" ht="21.75" customHeight="1" x14ac:dyDescent="0.3">
      <c r="A137" s="23"/>
      <c r="B137" s="23"/>
      <c r="C137" s="23"/>
      <c r="D137" s="23"/>
      <c r="E137" s="24"/>
      <c r="F137" s="24"/>
    </row>
    <row r="138" spans="1:6" ht="21.75" customHeight="1" x14ac:dyDescent="0.3">
      <c r="A138" s="23"/>
      <c r="B138" s="23"/>
      <c r="C138" s="23"/>
      <c r="D138" s="23"/>
      <c r="E138" s="24"/>
      <c r="F138" s="24"/>
    </row>
    <row r="139" spans="1:6" ht="21.75" customHeight="1" x14ac:dyDescent="0.3">
      <c r="A139" s="23"/>
      <c r="B139" s="23"/>
      <c r="C139" s="23"/>
      <c r="D139" s="23"/>
      <c r="E139" s="24"/>
      <c r="F139" s="24"/>
    </row>
    <row r="140" spans="1:6" ht="21.75" customHeight="1" x14ac:dyDescent="0.3">
      <c r="A140" s="23"/>
      <c r="B140" s="23"/>
      <c r="C140" s="23"/>
      <c r="D140" s="23"/>
      <c r="E140" s="24"/>
      <c r="F140" s="24"/>
    </row>
    <row r="141" spans="1:6" ht="21.75" customHeight="1" x14ac:dyDescent="0.3">
      <c r="A141" s="23"/>
      <c r="B141" s="23"/>
      <c r="C141" s="23"/>
      <c r="D141" s="23"/>
      <c r="E141" s="24"/>
      <c r="F141" s="24"/>
    </row>
    <row r="142" spans="1:6" ht="21.75" customHeight="1" x14ac:dyDescent="0.3">
      <c r="A142" s="23"/>
      <c r="B142" s="23"/>
      <c r="C142" s="23"/>
      <c r="D142" s="23"/>
      <c r="E142" s="24"/>
      <c r="F142" s="24"/>
    </row>
    <row r="143" spans="1:6" ht="21.75" customHeight="1" x14ac:dyDescent="0.3">
      <c r="A143" s="23"/>
      <c r="B143" s="23"/>
      <c r="C143" s="23"/>
      <c r="D143" s="23"/>
      <c r="E143" s="24"/>
      <c r="F143" s="24"/>
    </row>
    <row r="144" spans="1:6" ht="21.75" customHeight="1" x14ac:dyDescent="0.3">
      <c r="A144" s="23"/>
      <c r="B144" s="23"/>
      <c r="C144" s="23"/>
      <c r="D144" s="23"/>
      <c r="E144" s="24"/>
      <c r="F144" s="24"/>
    </row>
    <row r="145" spans="1:6" ht="21.75" customHeight="1" x14ac:dyDescent="0.3">
      <c r="A145" s="23"/>
      <c r="B145" s="23"/>
      <c r="C145" s="23"/>
      <c r="D145" s="23"/>
      <c r="E145" s="24"/>
      <c r="F145" s="24"/>
    </row>
    <row r="146" spans="1:6" ht="21.75" customHeight="1" x14ac:dyDescent="0.3">
      <c r="A146" s="23"/>
      <c r="B146" s="23"/>
      <c r="C146" s="23"/>
      <c r="D146" s="23"/>
      <c r="E146" s="24"/>
      <c r="F146" s="24"/>
    </row>
    <row r="147" spans="1:6" ht="21.75" customHeight="1" x14ac:dyDescent="0.3">
      <c r="A147" s="23"/>
      <c r="B147" s="23"/>
      <c r="C147" s="23"/>
      <c r="D147" s="23"/>
      <c r="E147" s="24"/>
      <c r="F147" s="24"/>
    </row>
    <row r="148" spans="1:6" ht="21.75" customHeight="1" x14ac:dyDescent="0.3">
      <c r="A148" s="23"/>
      <c r="B148" s="23"/>
      <c r="C148" s="23"/>
      <c r="D148" s="23"/>
      <c r="E148" s="24"/>
      <c r="F148" s="24"/>
    </row>
    <row r="149" spans="1:6" ht="21.75" customHeight="1" x14ac:dyDescent="0.3">
      <c r="A149" s="23"/>
      <c r="B149" s="23"/>
      <c r="C149" s="23"/>
      <c r="D149" s="23"/>
      <c r="E149" s="24"/>
      <c r="F149" s="24"/>
    </row>
    <row r="150" spans="1:6" ht="21.75" customHeight="1" x14ac:dyDescent="0.3">
      <c r="A150" s="23"/>
      <c r="B150" s="23"/>
      <c r="C150" s="23"/>
      <c r="D150" s="23"/>
      <c r="E150" s="24"/>
      <c r="F150" s="24"/>
    </row>
    <row r="151" spans="1:6" ht="21.75" customHeight="1" x14ac:dyDescent="0.3">
      <c r="A151" s="23"/>
      <c r="B151" s="23"/>
      <c r="C151" s="23"/>
      <c r="D151" s="23"/>
      <c r="E151" s="24"/>
      <c r="F151" s="24"/>
    </row>
    <row r="152" spans="1:6" ht="21.75" customHeight="1" x14ac:dyDescent="0.3">
      <c r="A152" s="23"/>
      <c r="B152" s="23"/>
      <c r="C152" s="23"/>
      <c r="D152" s="23"/>
      <c r="E152" s="24"/>
      <c r="F152" s="24"/>
    </row>
    <row r="153" spans="1:6" ht="21.75" customHeight="1" x14ac:dyDescent="0.3">
      <c r="A153" s="23"/>
      <c r="B153" s="23"/>
      <c r="C153" s="23"/>
      <c r="D153" s="23"/>
      <c r="E153" s="24"/>
      <c r="F153" s="24"/>
    </row>
    <row r="154" spans="1:6" ht="21.75" customHeight="1" x14ac:dyDescent="0.3">
      <c r="A154" s="23"/>
      <c r="B154" s="23"/>
      <c r="C154" s="23"/>
      <c r="D154" s="23"/>
      <c r="E154" s="24"/>
      <c r="F154" s="24"/>
    </row>
    <row r="155" spans="1:6" ht="21.75" customHeight="1" x14ac:dyDescent="0.3">
      <c r="A155" s="23"/>
      <c r="B155" s="23"/>
      <c r="C155" s="23"/>
      <c r="D155" s="23"/>
      <c r="E155" s="24"/>
      <c r="F155" s="24"/>
    </row>
    <row r="156" spans="1:6" ht="21.75" customHeight="1" x14ac:dyDescent="0.3">
      <c r="A156" s="23"/>
      <c r="B156" s="23"/>
      <c r="C156" s="23"/>
      <c r="D156" s="23"/>
      <c r="E156" s="24"/>
      <c r="F156" s="24"/>
    </row>
    <row r="157" spans="1:6" ht="21.75" customHeight="1" x14ac:dyDescent="0.3">
      <c r="A157" s="23"/>
      <c r="B157" s="23"/>
      <c r="C157" s="23"/>
      <c r="D157" s="23"/>
      <c r="E157" s="24"/>
      <c r="F157" s="24"/>
    </row>
    <row r="158" spans="1:6" ht="21.75" customHeight="1" x14ac:dyDescent="0.3">
      <c r="A158" s="23"/>
      <c r="B158" s="23"/>
      <c r="C158" s="23"/>
      <c r="D158" s="23"/>
      <c r="E158" s="24"/>
      <c r="F158" s="24"/>
    </row>
    <row r="159" spans="1:6" ht="21.75" customHeight="1" x14ac:dyDescent="0.3">
      <c r="A159" s="23"/>
      <c r="B159" s="23"/>
      <c r="C159" s="23"/>
      <c r="D159" s="23"/>
      <c r="E159" s="24"/>
      <c r="F159" s="24"/>
    </row>
    <row r="160" spans="1:6" ht="21.75" customHeight="1" x14ac:dyDescent="0.3">
      <c r="A160" s="23"/>
      <c r="B160" s="23"/>
      <c r="C160" s="23"/>
      <c r="D160" s="23"/>
      <c r="E160" s="24"/>
      <c r="F160" s="24"/>
    </row>
    <row r="161" spans="1:6" ht="21.75" customHeight="1" x14ac:dyDescent="0.3">
      <c r="A161" s="23"/>
      <c r="B161" s="23"/>
      <c r="C161" s="23"/>
      <c r="D161" s="23"/>
      <c r="E161" s="24"/>
      <c r="F161" s="24"/>
    </row>
    <row r="162" spans="1:6" ht="21.75" customHeight="1" x14ac:dyDescent="0.3">
      <c r="A162" s="23"/>
      <c r="B162" s="23"/>
      <c r="C162" s="23"/>
      <c r="D162" s="23"/>
      <c r="E162" s="24"/>
      <c r="F162" s="24"/>
    </row>
    <row r="163" spans="1:6" ht="21.75" customHeight="1" x14ac:dyDescent="0.3">
      <c r="A163" s="23"/>
      <c r="B163" s="23"/>
      <c r="C163" s="23"/>
      <c r="D163" s="23"/>
      <c r="E163" s="24"/>
      <c r="F163" s="24"/>
    </row>
    <row r="164" spans="1:6" ht="21.75" customHeight="1" x14ac:dyDescent="0.3">
      <c r="A164" s="23"/>
      <c r="B164" s="23"/>
      <c r="C164" s="23"/>
      <c r="D164" s="23"/>
      <c r="E164" s="24"/>
      <c r="F164" s="24"/>
    </row>
    <row r="165" spans="1:6" ht="21.75" customHeight="1" x14ac:dyDescent="0.3">
      <c r="A165" s="23"/>
      <c r="B165" s="23"/>
      <c r="C165" s="23"/>
      <c r="D165" s="23"/>
      <c r="E165" s="24"/>
      <c r="F165" s="24"/>
    </row>
    <row r="166" spans="1:6" ht="21.75" customHeight="1" x14ac:dyDescent="0.3">
      <c r="A166" s="23"/>
      <c r="B166" s="23"/>
      <c r="C166" s="23"/>
      <c r="D166" s="23"/>
      <c r="E166" s="24"/>
      <c r="F166" s="24"/>
    </row>
    <row r="167" spans="1:6" ht="21.75" customHeight="1" x14ac:dyDescent="0.3">
      <c r="A167" s="23"/>
      <c r="B167" s="23"/>
      <c r="C167" s="23"/>
      <c r="D167" s="23"/>
      <c r="E167" s="24"/>
      <c r="F167" s="24"/>
    </row>
    <row r="168" spans="1:6" ht="21.75" customHeight="1" x14ac:dyDescent="0.3">
      <c r="A168" s="23"/>
      <c r="B168" s="23"/>
      <c r="C168" s="23"/>
      <c r="D168" s="23"/>
      <c r="E168" s="24"/>
      <c r="F168" s="24"/>
    </row>
    <row r="169" spans="1:6" ht="21.75" customHeight="1" x14ac:dyDescent="0.3">
      <c r="A169" s="23"/>
      <c r="B169" s="23"/>
      <c r="C169" s="23"/>
      <c r="D169" s="23"/>
      <c r="E169" s="24"/>
      <c r="F169" s="24"/>
    </row>
    <row r="170" spans="1:6" ht="21.75" customHeight="1" x14ac:dyDescent="0.3">
      <c r="A170" s="23"/>
      <c r="B170" s="23"/>
      <c r="C170" s="23"/>
      <c r="D170" s="23"/>
      <c r="E170" s="24"/>
      <c r="F170" s="24"/>
    </row>
    <row r="171" spans="1:6" ht="21.75" customHeight="1" x14ac:dyDescent="0.3">
      <c r="A171" s="23"/>
      <c r="B171" s="23"/>
      <c r="C171" s="23"/>
      <c r="D171" s="23"/>
      <c r="E171" s="24"/>
      <c r="F171" s="24"/>
    </row>
    <row r="172" spans="1:6" ht="21.75" customHeight="1" x14ac:dyDescent="0.3">
      <c r="A172" s="23"/>
      <c r="B172" s="23"/>
      <c r="C172" s="23"/>
      <c r="D172" s="23"/>
      <c r="E172" s="24"/>
      <c r="F172" s="24"/>
    </row>
    <row r="173" spans="1:6" ht="21.75" customHeight="1" x14ac:dyDescent="0.3">
      <c r="A173" s="23"/>
      <c r="B173" s="23"/>
      <c r="C173" s="23"/>
      <c r="D173" s="23"/>
      <c r="E173" s="24"/>
      <c r="F173" s="24"/>
    </row>
    <row r="174" spans="1:6" ht="21.75" customHeight="1" x14ac:dyDescent="0.3">
      <c r="A174" s="23"/>
      <c r="B174" s="23"/>
      <c r="C174" s="23"/>
      <c r="D174" s="23"/>
      <c r="E174" s="24"/>
      <c r="F174" s="24"/>
    </row>
    <row r="175" spans="1:6" ht="21.75" customHeight="1" x14ac:dyDescent="0.3">
      <c r="A175" s="23"/>
      <c r="B175" s="23"/>
      <c r="C175" s="23"/>
      <c r="D175" s="23"/>
      <c r="E175" s="24"/>
      <c r="F175" s="24"/>
    </row>
    <row r="176" spans="1:6" ht="21.75" customHeight="1" x14ac:dyDescent="0.3">
      <c r="A176" s="23"/>
      <c r="B176" s="23"/>
      <c r="C176" s="23"/>
      <c r="D176" s="23"/>
      <c r="E176" s="24"/>
      <c r="F176" s="24"/>
    </row>
    <row r="177" spans="1:6" ht="21.75" customHeight="1" x14ac:dyDescent="0.3">
      <c r="A177" s="23"/>
      <c r="B177" s="23"/>
      <c r="C177" s="23"/>
      <c r="D177" s="23"/>
      <c r="E177" s="24"/>
      <c r="F177" s="24"/>
    </row>
    <row r="178" spans="1:6" ht="21.75" customHeight="1" x14ac:dyDescent="0.3">
      <c r="A178" s="23"/>
      <c r="B178" s="23"/>
      <c r="C178" s="23"/>
      <c r="D178" s="23"/>
      <c r="E178" s="24"/>
      <c r="F178" s="24"/>
    </row>
    <row r="179" spans="1:6" ht="21.75" customHeight="1" x14ac:dyDescent="0.3">
      <c r="A179" s="23"/>
      <c r="B179" s="23"/>
      <c r="C179" s="23"/>
      <c r="D179" s="23"/>
      <c r="E179" s="24"/>
      <c r="F179" s="24"/>
    </row>
    <row r="180" spans="1:6" ht="21.75" customHeight="1" x14ac:dyDescent="0.3">
      <c r="A180" s="23"/>
      <c r="B180" s="23"/>
      <c r="C180" s="23"/>
      <c r="D180" s="23"/>
      <c r="E180" s="24"/>
      <c r="F180" s="24"/>
    </row>
    <row r="181" spans="1:6" ht="21.75" customHeight="1" x14ac:dyDescent="0.3">
      <c r="A181" s="23"/>
      <c r="B181" s="23"/>
      <c r="C181" s="23"/>
      <c r="D181" s="23"/>
      <c r="E181" s="24"/>
      <c r="F181" s="24"/>
    </row>
    <row r="182" spans="1:6" ht="21.75" customHeight="1" x14ac:dyDescent="0.3">
      <c r="A182" s="23"/>
      <c r="B182" s="23"/>
      <c r="C182" s="23"/>
      <c r="D182" s="23"/>
      <c r="E182" s="24"/>
      <c r="F182" s="24"/>
    </row>
    <row r="183" spans="1:6" ht="21.75" customHeight="1" x14ac:dyDescent="0.3">
      <c r="A183" s="23"/>
      <c r="B183" s="23"/>
      <c r="C183" s="23"/>
      <c r="D183" s="23"/>
      <c r="E183" s="24"/>
      <c r="F183" s="24"/>
    </row>
    <row r="184" spans="1:6" ht="21.75" customHeight="1" x14ac:dyDescent="0.3">
      <c r="A184" s="23"/>
      <c r="B184" s="23"/>
      <c r="C184" s="23"/>
      <c r="D184" s="23"/>
      <c r="E184" s="24"/>
      <c r="F184" s="24"/>
    </row>
    <row r="185" spans="1:6" ht="21.75" customHeight="1" x14ac:dyDescent="0.3">
      <c r="A185" s="23"/>
      <c r="B185" s="23"/>
      <c r="C185" s="23"/>
      <c r="D185" s="23"/>
      <c r="E185" s="24"/>
      <c r="F185" s="24"/>
    </row>
    <row r="186" spans="1:6" ht="21.75" customHeight="1" x14ac:dyDescent="0.3">
      <c r="A186" s="23"/>
      <c r="B186" s="23"/>
      <c r="C186" s="23"/>
      <c r="D186" s="23"/>
      <c r="E186" s="24"/>
      <c r="F186" s="24"/>
    </row>
    <row r="187" spans="1:6" ht="21.75" customHeight="1" x14ac:dyDescent="0.3">
      <c r="A187" s="23"/>
      <c r="B187" s="23"/>
      <c r="C187" s="23"/>
      <c r="D187" s="23"/>
      <c r="E187" s="24"/>
      <c r="F187" s="24"/>
    </row>
    <row r="188" spans="1:6" ht="21.75" customHeight="1" x14ac:dyDescent="0.3">
      <c r="A188" s="23"/>
      <c r="B188" s="23"/>
      <c r="C188" s="23"/>
      <c r="D188" s="23"/>
      <c r="E188" s="24"/>
      <c r="F188" s="24"/>
    </row>
    <row r="189" spans="1:6" ht="21.75" customHeight="1" x14ac:dyDescent="0.3">
      <c r="A189" s="23"/>
      <c r="B189" s="23"/>
      <c r="C189" s="23"/>
      <c r="D189" s="23"/>
      <c r="E189" s="24"/>
      <c r="F189" s="24"/>
    </row>
    <row r="190" spans="1:6" ht="21.75" customHeight="1" x14ac:dyDescent="0.3">
      <c r="A190" s="23"/>
      <c r="B190" s="23"/>
      <c r="C190" s="23"/>
      <c r="D190" s="23"/>
      <c r="E190" s="24"/>
      <c r="F190" s="24"/>
    </row>
    <row r="191" spans="1:6" ht="21.75" customHeight="1" x14ac:dyDescent="0.3">
      <c r="A191" s="23"/>
      <c r="B191" s="23"/>
      <c r="C191" s="23"/>
      <c r="D191" s="23"/>
      <c r="E191" s="24"/>
      <c r="F191" s="24"/>
    </row>
    <row r="192" spans="1:6" ht="21.75" customHeight="1" x14ac:dyDescent="0.3">
      <c r="A192" s="23"/>
      <c r="B192" s="23"/>
      <c r="C192" s="23"/>
      <c r="D192" s="23"/>
      <c r="E192" s="24"/>
      <c r="F192" s="24"/>
    </row>
    <row r="193" spans="1:6" ht="21.75" customHeight="1" x14ac:dyDescent="0.3">
      <c r="A193" s="23"/>
      <c r="B193" s="23"/>
      <c r="C193" s="23"/>
      <c r="D193" s="23"/>
      <c r="E193" s="24"/>
      <c r="F193" s="24"/>
    </row>
    <row r="194" spans="1:6" ht="21.75" customHeight="1" x14ac:dyDescent="0.3">
      <c r="A194" s="23"/>
      <c r="B194" s="23"/>
      <c r="C194" s="23"/>
      <c r="D194" s="23"/>
      <c r="E194" s="24"/>
      <c r="F194" s="24"/>
    </row>
    <row r="195" spans="1:6" ht="21.75" customHeight="1" x14ac:dyDescent="0.3">
      <c r="A195" s="23"/>
      <c r="B195" s="23"/>
      <c r="C195" s="23"/>
      <c r="D195" s="23"/>
      <c r="E195" s="24"/>
      <c r="F195" s="24"/>
    </row>
    <row r="196" spans="1:6" ht="21.75" customHeight="1" x14ac:dyDescent="0.3">
      <c r="A196" s="23"/>
      <c r="B196" s="23"/>
      <c r="C196" s="23"/>
      <c r="D196" s="23"/>
      <c r="E196" s="24"/>
      <c r="F196" s="24"/>
    </row>
    <row r="197" spans="1:6" ht="21.75" customHeight="1" x14ac:dyDescent="0.3">
      <c r="A197" s="23"/>
      <c r="B197" s="23"/>
      <c r="C197" s="23"/>
      <c r="D197" s="23"/>
      <c r="E197" s="24"/>
      <c r="F197" s="24"/>
    </row>
    <row r="198" spans="1:6" ht="21.75" customHeight="1" x14ac:dyDescent="0.3">
      <c r="A198" s="23"/>
      <c r="B198" s="23"/>
      <c r="C198" s="23"/>
      <c r="D198" s="23"/>
      <c r="E198" s="24"/>
      <c r="F198" s="24"/>
    </row>
    <row r="199" spans="1:6" ht="21.75" customHeight="1" x14ac:dyDescent="0.3">
      <c r="A199" s="23"/>
      <c r="B199" s="23"/>
      <c r="C199" s="23"/>
      <c r="D199" s="23"/>
      <c r="E199" s="24"/>
      <c r="F199" s="24"/>
    </row>
    <row r="200" spans="1:6" ht="21.75" customHeight="1" x14ac:dyDescent="0.3">
      <c r="A200" s="23"/>
      <c r="B200" s="23"/>
      <c r="C200" s="23"/>
      <c r="D200" s="23"/>
      <c r="E200" s="24"/>
      <c r="F200" s="24"/>
    </row>
    <row r="201" spans="1:6" ht="21.75" customHeight="1" x14ac:dyDescent="0.3">
      <c r="A201" s="23"/>
      <c r="B201" s="23"/>
      <c r="C201" s="23"/>
      <c r="D201" s="23"/>
      <c r="E201" s="24"/>
      <c r="F201" s="24"/>
    </row>
    <row r="202" spans="1:6" ht="21.75" customHeight="1" x14ac:dyDescent="0.3">
      <c r="A202" s="23"/>
      <c r="B202" s="23"/>
      <c r="C202" s="23"/>
      <c r="D202" s="23"/>
      <c r="E202" s="24"/>
      <c r="F202" s="24"/>
    </row>
    <row r="203" spans="1:6" ht="21.75" customHeight="1" x14ac:dyDescent="0.3">
      <c r="A203" s="23"/>
      <c r="B203" s="23"/>
      <c r="C203" s="23"/>
      <c r="D203" s="23"/>
      <c r="E203" s="24"/>
      <c r="F203" s="24"/>
    </row>
    <row r="204" spans="1:6" ht="21.75" customHeight="1" x14ac:dyDescent="0.3">
      <c r="A204" s="23"/>
      <c r="B204" s="23"/>
      <c r="C204" s="23"/>
      <c r="D204" s="23"/>
      <c r="E204" s="24"/>
      <c r="F204" s="24"/>
    </row>
    <row r="205" spans="1:6" ht="21.75" customHeight="1" x14ac:dyDescent="0.3">
      <c r="A205" s="23"/>
      <c r="B205" s="23"/>
      <c r="C205" s="23"/>
      <c r="D205" s="23"/>
      <c r="E205" s="24"/>
      <c r="F205" s="24"/>
    </row>
    <row r="206" spans="1:6" ht="21.75" customHeight="1" x14ac:dyDescent="0.3">
      <c r="A206" s="23"/>
      <c r="B206" s="23"/>
      <c r="C206" s="23"/>
      <c r="D206" s="23"/>
      <c r="E206" s="24"/>
      <c r="F206" s="24"/>
    </row>
    <row r="207" spans="1:6" ht="21.75" customHeight="1" x14ac:dyDescent="0.3">
      <c r="A207" s="23"/>
      <c r="B207" s="23"/>
      <c r="C207" s="23"/>
      <c r="D207" s="23"/>
      <c r="E207" s="24"/>
      <c r="F207" s="24"/>
    </row>
    <row r="208" spans="1:6" ht="21.75" customHeight="1" x14ac:dyDescent="0.3">
      <c r="A208" s="23"/>
      <c r="B208" s="23"/>
      <c r="C208" s="23"/>
      <c r="D208" s="23"/>
      <c r="E208" s="24"/>
      <c r="F208" s="24"/>
    </row>
    <row r="209" spans="1:6" ht="21.75" customHeight="1" x14ac:dyDescent="0.3">
      <c r="A209" s="23"/>
      <c r="B209" s="23"/>
      <c r="C209" s="23"/>
      <c r="D209" s="23"/>
      <c r="E209" s="24"/>
      <c r="F209" s="24"/>
    </row>
    <row r="210" spans="1:6" ht="21.75" customHeight="1" x14ac:dyDescent="0.3">
      <c r="A210" s="23"/>
      <c r="B210" s="23"/>
      <c r="C210" s="23"/>
      <c r="D210" s="23"/>
      <c r="E210" s="24"/>
      <c r="F210" s="24"/>
    </row>
    <row r="211" spans="1:6" ht="21.75" customHeight="1" x14ac:dyDescent="0.3">
      <c r="A211" s="23"/>
      <c r="B211" s="23"/>
      <c r="C211" s="23"/>
      <c r="D211" s="23"/>
      <c r="E211" s="24"/>
      <c r="F211" s="24"/>
    </row>
    <row r="212" spans="1:6" ht="21.75" customHeight="1" x14ac:dyDescent="0.3">
      <c r="A212" s="23"/>
      <c r="B212" s="23"/>
      <c r="C212" s="23"/>
      <c r="D212" s="23"/>
      <c r="E212" s="24"/>
      <c r="F212" s="24"/>
    </row>
    <row r="213" spans="1:6" ht="21.75" customHeight="1" x14ac:dyDescent="0.3">
      <c r="A213" s="23"/>
      <c r="B213" s="23"/>
      <c r="C213" s="23"/>
      <c r="D213" s="23"/>
      <c r="E213" s="24"/>
      <c r="F213" s="24"/>
    </row>
    <row r="214" spans="1:6" ht="21.75" customHeight="1" x14ac:dyDescent="0.3">
      <c r="A214" s="23"/>
      <c r="B214" s="23"/>
      <c r="C214" s="23"/>
      <c r="D214" s="23"/>
      <c r="E214" s="24"/>
      <c r="F214" s="24"/>
    </row>
    <row r="215" spans="1:6" ht="21.75" customHeight="1" x14ac:dyDescent="0.3">
      <c r="A215" s="23"/>
      <c r="B215" s="23"/>
      <c r="C215" s="23"/>
      <c r="D215" s="23"/>
      <c r="E215" s="24"/>
      <c r="F215" s="24"/>
    </row>
    <row r="216" spans="1:6" ht="21.75" customHeight="1" x14ac:dyDescent="0.3">
      <c r="A216" s="23"/>
      <c r="B216" s="23"/>
      <c r="C216" s="23"/>
      <c r="D216" s="23"/>
      <c r="E216" s="24"/>
      <c r="F216" s="24"/>
    </row>
    <row r="217" spans="1:6" ht="21.75" customHeight="1" x14ac:dyDescent="0.3">
      <c r="A217" s="23"/>
      <c r="B217" s="23"/>
      <c r="C217" s="23"/>
      <c r="D217" s="23"/>
      <c r="E217" s="24"/>
      <c r="F217" s="24"/>
    </row>
    <row r="218" spans="1:6" ht="21.75" customHeight="1" x14ac:dyDescent="0.3">
      <c r="A218" s="23"/>
      <c r="B218" s="23"/>
      <c r="C218" s="23"/>
      <c r="D218" s="23"/>
      <c r="E218" s="24"/>
      <c r="F218" s="24"/>
    </row>
    <row r="219" spans="1:6" ht="21.75" customHeight="1" x14ac:dyDescent="0.3">
      <c r="A219" s="23"/>
      <c r="B219" s="23"/>
      <c r="C219" s="23"/>
      <c r="D219" s="23"/>
      <c r="E219" s="24"/>
      <c r="F219" s="24"/>
    </row>
    <row r="220" spans="1:6" ht="21.75" customHeight="1" x14ac:dyDescent="0.3">
      <c r="A220" s="23"/>
      <c r="B220" s="23"/>
      <c r="C220" s="23"/>
      <c r="D220" s="23"/>
      <c r="E220" s="24"/>
      <c r="F220" s="24"/>
    </row>
    <row r="221" spans="1:6" ht="21.75" customHeight="1" x14ac:dyDescent="0.3">
      <c r="A221" s="23"/>
      <c r="B221" s="23"/>
      <c r="C221" s="23"/>
      <c r="D221" s="23"/>
      <c r="E221" s="24"/>
      <c r="F221" s="24"/>
    </row>
    <row r="222" spans="1:6" ht="21.75" customHeight="1" x14ac:dyDescent="0.3">
      <c r="A222" s="23"/>
      <c r="B222" s="23"/>
      <c r="C222" s="23"/>
      <c r="D222" s="23"/>
      <c r="E222" s="24"/>
      <c r="F222" s="24"/>
    </row>
    <row r="223" spans="1:6" ht="21.75" customHeight="1" x14ac:dyDescent="0.3">
      <c r="A223" s="23"/>
      <c r="B223" s="23"/>
      <c r="C223" s="23"/>
      <c r="D223" s="23"/>
      <c r="E223" s="24"/>
      <c r="F223" s="24"/>
    </row>
    <row r="224" spans="1:6" ht="21.75" customHeight="1" x14ac:dyDescent="0.3">
      <c r="A224" s="23"/>
      <c r="B224" s="23"/>
      <c r="C224" s="23"/>
      <c r="D224" s="23"/>
      <c r="E224" s="24"/>
      <c r="F224" s="24"/>
    </row>
    <row r="225" spans="1:6" ht="21.75" customHeight="1" x14ac:dyDescent="0.3">
      <c r="A225" s="23"/>
      <c r="B225" s="23"/>
      <c r="C225" s="23"/>
      <c r="D225" s="23"/>
      <c r="E225" s="24"/>
      <c r="F225" s="24"/>
    </row>
    <row r="226" spans="1:6" ht="21.75" customHeight="1" x14ac:dyDescent="0.3">
      <c r="A226" s="23"/>
      <c r="B226" s="23"/>
      <c r="C226" s="23"/>
      <c r="D226" s="23"/>
      <c r="E226" s="24"/>
      <c r="F226" s="24"/>
    </row>
    <row r="227" spans="1:6" ht="21.75" customHeight="1" x14ac:dyDescent="0.3">
      <c r="A227" s="23"/>
      <c r="B227" s="23"/>
      <c r="C227" s="23"/>
      <c r="D227" s="23"/>
      <c r="E227" s="24"/>
      <c r="F227" s="24"/>
    </row>
    <row r="228" spans="1:6" ht="21.75" customHeight="1" x14ac:dyDescent="0.3">
      <c r="A228" s="23"/>
      <c r="B228" s="23"/>
      <c r="C228" s="23"/>
      <c r="D228" s="23"/>
      <c r="E228" s="24"/>
      <c r="F228" s="24"/>
    </row>
    <row r="229" spans="1:6" ht="21.75" customHeight="1" x14ac:dyDescent="0.3">
      <c r="A229" s="23"/>
      <c r="B229" s="23"/>
      <c r="C229" s="23"/>
      <c r="D229" s="23"/>
      <c r="E229" s="24"/>
      <c r="F229" s="24"/>
    </row>
    <row r="230" spans="1:6" ht="21.75" customHeight="1" x14ac:dyDescent="0.3">
      <c r="A230" s="23"/>
      <c r="B230" s="23"/>
      <c r="C230" s="23"/>
      <c r="D230" s="23"/>
      <c r="E230" s="24"/>
      <c r="F230" s="24"/>
    </row>
    <row r="231" spans="1:6" ht="21.75" customHeight="1" x14ac:dyDescent="0.3">
      <c r="A231" s="23"/>
      <c r="B231" s="23"/>
      <c r="C231" s="23"/>
      <c r="D231" s="23"/>
      <c r="E231" s="24"/>
      <c r="F231" s="24"/>
    </row>
    <row r="232" spans="1:6" ht="21.75" customHeight="1" x14ac:dyDescent="0.3">
      <c r="A232" s="23"/>
      <c r="B232" s="23"/>
      <c r="C232" s="23"/>
      <c r="D232" s="23"/>
      <c r="E232" s="24"/>
      <c r="F232" s="24"/>
    </row>
    <row r="233" spans="1:6" ht="21.75" customHeight="1" x14ac:dyDescent="0.3">
      <c r="A233" s="23"/>
      <c r="B233" s="23"/>
      <c r="C233" s="23"/>
      <c r="D233" s="23"/>
      <c r="E233" s="24"/>
      <c r="F233" s="24"/>
    </row>
    <row r="234" spans="1:6" ht="21.75" customHeight="1" x14ac:dyDescent="0.3">
      <c r="A234" s="23"/>
      <c r="B234" s="23"/>
      <c r="C234" s="23"/>
      <c r="D234" s="23"/>
      <c r="E234" s="24"/>
      <c r="F234" s="24"/>
    </row>
    <row r="235" spans="1:6" ht="21.75" customHeight="1" x14ac:dyDescent="0.3">
      <c r="A235" s="23"/>
      <c r="B235" s="23"/>
      <c r="C235" s="23"/>
      <c r="D235" s="23"/>
      <c r="E235" s="24"/>
      <c r="F235" s="24"/>
    </row>
    <row r="236" spans="1:6" ht="21.75" customHeight="1" x14ac:dyDescent="0.3">
      <c r="A236" s="23"/>
      <c r="B236" s="23"/>
      <c r="C236" s="23"/>
      <c r="D236" s="23"/>
      <c r="E236" s="24"/>
      <c r="F236" s="24"/>
    </row>
    <row r="237" spans="1:6" ht="21.75" customHeight="1" x14ac:dyDescent="0.3">
      <c r="A237" s="23"/>
      <c r="B237" s="23"/>
      <c r="C237" s="23"/>
      <c r="D237" s="23"/>
      <c r="E237" s="24"/>
      <c r="F237" s="24"/>
    </row>
    <row r="238" spans="1:6" ht="21.75" customHeight="1" x14ac:dyDescent="0.3">
      <c r="A238" s="23"/>
      <c r="B238" s="23"/>
      <c r="C238" s="23"/>
      <c r="D238" s="23"/>
      <c r="E238" s="24"/>
      <c r="F238" s="24"/>
    </row>
    <row r="239" spans="1:6" ht="21.75" customHeight="1" x14ac:dyDescent="0.3">
      <c r="A239" s="23"/>
      <c r="B239" s="23"/>
      <c r="C239" s="23"/>
      <c r="D239" s="23"/>
      <c r="E239" s="24"/>
      <c r="F239" s="24"/>
    </row>
    <row r="240" spans="1:6" ht="21.75" customHeight="1" x14ac:dyDescent="0.3">
      <c r="A240" s="23"/>
      <c r="B240" s="23"/>
      <c r="C240" s="23"/>
      <c r="D240" s="23"/>
      <c r="E240" s="24"/>
      <c r="F240" s="24"/>
    </row>
    <row r="241" spans="1:6" ht="21.75" customHeight="1" x14ac:dyDescent="0.3">
      <c r="A241" s="23"/>
      <c r="B241" s="23"/>
      <c r="C241" s="23"/>
      <c r="D241" s="23"/>
      <c r="E241" s="24"/>
      <c r="F241" s="24"/>
    </row>
    <row r="242" spans="1:6" ht="21.75" customHeight="1" x14ac:dyDescent="0.3">
      <c r="A242" s="23"/>
      <c r="B242" s="23"/>
      <c r="C242" s="23"/>
      <c r="D242" s="23"/>
      <c r="E242" s="24"/>
      <c r="F242" s="24"/>
    </row>
    <row r="243" spans="1:6" ht="21.75" customHeight="1" x14ac:dyDescent="0.3">
      <c r="A243" s="23"/>
      <c r="B243" s="23"/>
      <c r="C243" s="23"/>
      <c r="D243" s="23"/>
      <c r="E243" s="24"/>
      <c r="F243" s="24"/>
    </row>
    <row r="244" spans="1:6" ht="21.75" customHeight="1" x14ac:dyDescent="0.3">
      <c r="A244" s="23"/>
      <c r="B244" s="23"/>
      <c r="C244" s="23"/>
      <c r="D244" s="23"/>
      <c r="E244" s="24"/>
      <c r="F244" s="24"/>
    </row>
    <row r="245" spans="1:6" ht="21.75" customHeight="1" x14ac:dyDescent="0.3">
      <c r="A245" s="23"/>
      <c r="B245" s="23"/>
      <c r="C245" s="23"/>
      <c r="D245" s="23"/>
      <c r="E245" s="24"/>
      <c r="F245" s="24"/>
    </row>
    <row r="246" spans="1:6" ht="21.75" customHeight="1" x14ac:dyDescent="0.3">
      <c r="A246" s="23"/>
      <c r="B246" s="23"/>
      <c r="C246" s="23"/>
      <c r="D246" s="23"/>
      <c r="E246" s="24"/>
      <c r="F246" s="24"/>
    </row>
    <row r="247" spans="1:6" ht="21.75" customHeight="1" x14ac:dyDescent="0.3">
      <c r="A247" s="23"/>
      <c r="B247" s="23"/>
      <c r="C247" s="23"/>
      <c r="D247" s="23"/>
      <c r="E247" s="24"/>
      <c r="F247" s="24"/>
    </row>
    <row r="248" spans="1:6" ht="21.75" customHeight="1" x14ac:dyDescent="0.3">
      <c r="A248" s="23"/>
      <c r="B248" s="23"/>
      <c r="C248" s="23"/>
      <c r="D248" s="23"/>
      <c r="E248" s="24"/>
      <c r="F248" s="24"/>
    </row>
    <row r="249" spans="1:6" ht="21.75" customHeight="1" x14ac:dyDescent="0.3">
      <c r="A249" s="23"/>
      <c r="B249" s="23"/>
      <c r="C249" s="23"/>
      <c r="D249" s="23"/>
      <c r="E249" s="24"/>
      <c r="F249" s="24"/>
    </row>
    <row r="250" spans="1:6" ht="21.75" customHeight="1" x14ac:dyDescent="0.3">
      <c r="A250" s="23"/>
      <c r="B250" s="23"/>
      <c r="C250" s="23"/>
      <c r="D250" s="23"/>
      <c r="E250" s="24"/>
      <c r="F250" s="24"/>
    </row>
    <row r="251" spans="1:6" ht="21.75" customHeight="1" x14ac:dyDescent="0.3">
      <c r="A251" s="23"/>
      <c r="B251" s="23"/>
      <c r="C251" s="23"/>
      <c r="D251" s="23"/>
      <c r="E251" s="24"/>
      <c r="F251" s="24"/>
    </row>
    <row r="252" spans="1:6" ht="21.75" customHeight="1" x14ac:dyDescent="0.3">
      <c r="A252" s="23"/>
      <c r="B252" s="23"/>
      <c r="C252" s="23"/>
      <c r="D252" s="23"/>
      <c r="E252" s="24"/>
      <c r="F252" s="24"/>
    </row>
    <row r="253" spans="1:6" ht="21.75" customHeight="1" x14ac:dyDescent="0.3">
      <c r="A253" s="23"/>
      <c r="B253" s="23"/>
      <c r="C253" s="23"/>
      <c r="D253" s="23"/>
      <c r="E253" s="24"/>
      <c r="F253" s="24"/>
    </row>
    <row r="254" spans="1:6" ht="21.75" customHeight="1" x14ac:dyDescent="0.3">
      <c r="A254" s="23"/>
      <c r="B254" s="23"/>
      <c r="C254" s="23"/>
      <c r="D254" s="23"/>
      <c r="E254" s="24"/>
      <c r="F254" s="24"/>
    </row>
    <row r="255" spans="1:6" ht="21.75" customHeight="1" x14ac:dyDescent="0.3">
      <c r="A255" s="23"/>
      <c r="B255" s="23"/>
      <c r="C255" s="23"/>
      <c r="D255" s="23"/>
      <c r="E255" s="24"/>
      <c r="F255" s="24"/>
    </row>
    <row r="256" spans="1:6" ht="21.75" customHeight="1" x14ac:dyDescent="0.3">
      <c r="A256" s="23"/>
      <c r="B256" s="23"/>
      <c r="C256" s="23"/>
      <c r="D256" s="23"/>
      <c r="E256" s="24"/>
      <c r="F256" s="24"/>
    </row>
    <row r="257" spans="1:6" ht="21.75" customHeight="1" x14ac:dyDescent="0.3">
      <c r="A257" s="23"/>
      <c r="B257" s="23"/>
      <c r="C257" s="23"/>
      <c r="D257" s="23"/>
      <c r="E257" s="24"/>
      <c r="F257" s="24"/>
    </row>
    <row r="258" spans="1:6" ht="21.75" customHeight="1" x14ac:dyDescent="0.3">
      <c r="A258" s="23"/>
      <c r="B258" s="23"/>
      <c r="C258" s="23"/>
      <c r="D258" s="23"/>
      <c r="E258" s="24"/>
      <c r="F258" s="24"/>
    </row>
    <row r="259" spans="1:6" ht="21.75" customHeight="1" x14ac:dyDescent="0.3">
      <c r="A259" s="23"/>
      <c r="B259" s="23"/>
      <c r="C259" s="23"/>
      <c r="D259" s="23"/>
      <c r="E259" s="24"/>
      <c r="F259" s="24"/>
    </row>
    <row r="260" spans="1:6" ht="21.75" customHeight="1" x14ac:dyDescent="0.3">
      <c r="A260" s="23"/>
      <c r="B260" s="23"/>
      <c r="C260" s="23"/>
      <c r="D260" s="23"/>
      <c r="E260" s="24"/>
      <c r="F260" s="24"/>
    </row>
    <row r="261" spans="1:6" ht="21.75" customHeight="1" x14ac:dyDescent="0.3">
      <c r="A261" s="23"/>
      <c r="B261" s="23"/>
      <c r="C261" s="23"/>
      <c r="D261" s="23"/>
      <c r="E261" s="24"/>
      <c r="F261" s="24"/>
    </row>
    <row r="262" spans="1:6" ht="21.75" customHeight="1" x14ac:dyDescent="0.3">
      <c r="A262" s="23"/>
      <c r="B262" s="23"/>
      <c r="C262" s="23"/>
      <c r="D262" s="23"/>
      <c r="E262" s="24"/>
      <c r="F262" s="24"/>
    </row>
    <row r="263" spans="1:6" ht="21.75" customHeight="1" x14ac:dyDescent="0.3">
      <c r="A263" s="23"/>
      <c r="B263" s="23"/>
      <c r="C263" s="23"/>
      <c r="D263" s="23"/>
      <c r="E263" s="24"/>
      <c r="F263" s="24"/>
    </row>
    <row r="264" spans="1:6" ht="21.75" customHeight="1" x14ac:dyDescent="0.3">
      <c r="A264" s="23"/>
      <c r="B264" s="23"/>
      <c r="C264" s="23"/>
      <c r="D264" s="23"/>
      <c r="E264" s="24"/>
      <c r="F264" s="24"/>
    </row>
    <row r="265" spans="1:6" ht="21.75" customHeight="1" x14ac:dyDescent="0.3">
      <c r="A265" s="23"/>
      <c r="B265" s="23"/>
      <c r="C265" s="23"/>
      <c r="D265" s="23"/>
      <c r="E265" s="24"/>
      <c r="F265" s="24"/>
    </row>
    <row r="266" spans="1:6" ht="21.75" customHeight="1" x14ac:dyDescent="0.3">
      <c r="A266" s="23"/>
      <c r="B266" s="23"/>
      <c r="C266" s="23"/>
      <c r="D266" s="23"/>
      <c r="E266" s="24"/>
      <c r="F266" s="24"/>
    </row>
    <row r="267" spans="1:6" ht="21.75" customHeight="1" x14ac:dyDescent="0.3">
      <c r="A267" s="23"/>
      <c r="B267" s="23"/>
      <c r="C267" s="23"/>
      <c r="D267" s="23"/>
      <c r="E267" s="24"/>
      <c r="F267" s="24"/>
    </row>
    <row r="268" spans="1:6" ht="21.75" customHeight="1" x14ac:dyDescent="0.3">
      <c r="A268" s="23"/>
      <c r="B268" s="23"/>
      <c r="C268" s="23"/>
      <c r="D268" s="23"/>
      <c r="E268" s="24"/>
      <c r="F268" s="24"/>
    </row>
    <row r="269" spans="1:6" ht="21.75" customHeight="1" x14ac:dyDescent="0.3">
      <c r="A269" s="23"/>
      <c r="B269" s="23"/>
      <c r="C269" s="23"/>
      <c r="D269" s="23"/>
      <c r="E269" s="24"/>
      <c r="F269" s="24"/>
    </row>
    <row r="270" spans="1:6" ht="21.75" customHeight="1" x14ac:dyDescent="0.3">
      <c r="A270" s="23"/>
      <c r="B270" s="23"/>
      <c r="C270" s="23"/>
      <c r="D270" s="23"/>
      <c r="E270" s="24"/>
      <c r="F270" s="24"/>
    </row>
    <row r="271" spans="1:6" ht="21.75" customHeight="1" x14ac:dyDescent="0.3">
      <c r="A271" s="23"/>
      <c r="B271" s="23"/>
      <c r="C271" s="23"/>
      <c r="D271" s="23"/>
      <c r="E271" s="24"/>
      <c r="F271" s="24"/>
    </row>
    <row r="272" spans="1:6" ht="21.75" customHeight="1" x14ac:dyDescent="0.3">
      <c r="A272" s="23"/>
      <c r="B272" s="23"/>
      <c r="C272" s="23"/>
      <c r="D272" s="23"/>
      <c r="E272" s="24"/>
      <c r="F272" s="24"/>
    </row>
    <row r="273" spans="1:6" ht="21.75" customHeight="1" x14ac:dyDescent="0.3">
      <c r="A273" s="23"/>
      <c r="B273" s="23"/>
      <c r="C273" s="23"/>
      <c r="D273" s="23"/>
      <c r="E273" s="24"/>
      <c r="F273" s="24"/>
    </row>
    <row r="274" spans="1:6" ht="21.75" customHeight="1" x14ac:dyDescent="0.3">
      <c r="A274" s="23"/>
      <c r="B274" s="23"/>
      <c r="C274" s="23"/>
      <c r="D274" s="23"/>
      <c r="E274" s="24"/>
      <c r="F274" s="24"/>
    </row>
    <row r="275" spans="1:6" ht="21.75" customHeight="1" x14ac:dyDescent="0.3">
      <c r="A275" s="23"/>
      <c r="B275" s="23"/>
      <c r="C275" s="23"/>
      <c r="D275" s="23"/>
      <c r="E275" s="24"/>
      <c r="F275" s="24"/>
    </row>
    <row r="276" spans="1:6" ht="21.75" customHeight="1" x14ac:dyDescent="0.3">
      <c r="A276" s="23"/>
      <c r="B276" s="23"/>
      <c r="C276" s="23"/>
      <c r="D276" s="23"/>
      <c r="E276" s="24"/>
      <c r="F276" s="24"/>
    </row>
    <row r="277" spans="1:6" ht="21.75" customHeight="1" x14ac:dyDescent="0.3">
      <c r="A277" s="23"/>
      <c r="B277" s="23"/>
      <c r="C277" s="23"/>
      <c r="D277" s="23"/>
      <c r="E277" s="24"/>
      <c r="F277" s="24"/>
    </row>
    <row r="278" spans="1:6" ht="21.75" customHeight="1" x14ac:dyDescent="0.3">
      <c r="A278" s="23"/>
      <c r="B278" s="23"/>
      <c r="C278" s="23"/>
      <c r="D278" s="23"/>
      <c r="E278" s="24"/>
      <c r="F278" s="24"/>
    </row>
    <row r="279" spans="1:6" ht="21.75" customHeight="1" x14ac:dyDescent="0.3">
      <c r="A279" s="23"/>
      <c r="B279" s="23"/>
      <c r="C279" s="23"/>
      <c r="D279" s="23"/>
      <c r="E279" s="24"/>
      <c r="F279" s="24"/>
    </row>
    <row r="280" spans="1:6" ht="21.75" customHeight="1" x14ac:dyDescent="0.3">
      <c r="A280" s="23"/>
      <c r="B280" s="23"/>
      <c r="C280" s="23"/>
      <c r="D280" s="23"/>
      <c r="E280" s="24"/>
      <c r="F280" s="24"/>
    </row>
    <row r="281" spans="1:6" ht="21.75" customHeight="1" x14ac:dyDescent="0.3">
      <c r="A281" s="23"/>
      <c r="B281" s="23"/>
      <c r="C281" s="23"/>
      <c r="D281" s="23"/>
      <c r="E281" s="24"/>
      <c r="F281" s="24"/>
    </row>
    <row r="282" spans="1:6" ht="21.75" customHeight="1" x14ac:dyDescent="0.3">
      <c r="A282" s="23"/>
      <c r="B282" s="23"/>
      <c r="C282" s="23"/>
      <c r="D282" s="23"/>
      <c r="E282" s="24"/>
      <c r="F282" s="24"/>
    </row>
    <row r="283" spans="1:6" ht="21.75" customHeight="1" x14ac:dyDescent="0.3">
      <c r="A283" s="23"/>
      <c r="B283" s="23"/>
      <c r="C283" s="23"/>
      <c r="D283" s="23"/>
      <c r="E283" s="24"/>
      <c r="F283" s="24"/>
    </row>
    <row r="284" spans="1:6" ht="21.75" customHeight="1" x14ac:dyDescent="0.3">
      <c r="A284" s="23"/>
      <c r="B284" s="23"/>
      <c r="C284" s="23"/>
      <c r="D284" s="23"/>
      <c r="E284" s="24"/>
      <c r="F284" s="24"/>
    </row>
    <row r="285" spans="1:6" ht="21.75" customHeight="1" x14ac:dyDescent="0.3">
      <c r="A285" s="23"/>
      <c r="B285" s="23"/>
      <c r="C285" s="23"/>
      <c r="D285" s="23"/>
      <c r="E285" s="24"/>
      <c r="F285" s="24"/>
    </row>
    <row r="286" spans="1:6" ht="21.75" customHeight="1" x14ac:dyDescent="0.3">
      <c r="A286" s="23"/>
      <c r="B286" s="23"/>
      <c r="C286" s="23"/>
      <c r="D286" s="23"/>
      <c r="E286" s="24"/>
      <c r="F286" s="24"/>
    </row>
    <row r="287" spans="1:6" ht="21.75" customHeight="1" x14ac:dyDescent="0.3">
      <c r="A287" s="23"/>
      <c r="B287" s="23"/>
      <c r="C287" s="23"/>
      <c r="D287" s="23"/>
      <c r="E287" s="24"/>
      <c r="F287" s="24"/>
    </row>
    <row r="288" spans="1:6" ht="21.75" customHeight="1" x14ac:dyDescent="0.3">
      <c r="A288" s="23"/>
      <c r="B288" s="23"/>
      <c r="C288" s="23"/>
      <c r="D288" s="23"/>
      <c r="E288" s="24"/>
      <c r="F288" s="24"/>
    </row>
    <row r="289" spans="1:6" ht="21.75" customHeight="1" x14ac:dyDescent="0.3">
      <c r="A289" s="23"/>
      <c r="B289" s="23"/>
      <c r="C289" s="23"/>
      <c r="D289" s="23"/>
      <c r="E289" s="24"/>
      <c r="F289" s="24"/>
    </row>
    <row r="290" spans="1:6" ht="21.75" customHeight="1" x14ac:dyDescent="0.3">
      <c r="A290" s="23"/>
      <c r="B290" s="23"/>
      <c r="C290" s="23"/>
      <c r="D290" s="23"/>
      <c r="E290" s="24"/>
      <c r="F290" s="24"/>
    </row>
    <row r="291" spans="1:6" ht="21.75" customHeight="1" x14ac:dyDescent="0.3">
      <c r="A291" s="23"/>
      <c r="B291" s="23"/>
      <c r="C291" s="23"/>
      <c r="D291" s="23"/>
      <c r="E291" s="24"/>
      <c r="F291" s="24"/>
    </row>
    <row r="292" spans="1:6" ht="21.75" customHeight="1" x14ac:dyDescent="0.3">
      <c r="A292" s="23"/>
      <c r="B292" s="23"/>
      <c r="C292" s="23"/>
      <c r="D292" s="23"/>
      <c r="E292" s="24"/>
      <c r="F292" s="24"/>
    </row>
    <row r="293" spans="1:6" ht="21.75" customHeight="1" x14ac:dyDescent="0.3">
      <c r="A293" s="23"/>
      <c r="B293" s="23"/>
      <c r="C293" s="23"/>
      <c r="D293" s="23"/>
      <c r="E293" s="24"/>
      <c r="F293" s="24"/>
    </row>
    <row r="294" spans="1:6" ht="21.75" customHeight="1" x14ac:dyDescent="0.3">
      <c r="A294" s="23"/>
      <c r="B294" s="23"/>
      <c r="C294" s="23"/>
      <c r="D294" s="23"/>
      <c r="E294" s="24"/>
      <c r="F294" s="24"/>
    </row>
    <row r="295" spans="1:6" ht="21.75" customHeight="1" x14ac:dyDescent="0.3">
      <c r="A295" s="23"/>
      <c r="B295" s="23"/>
      <c r="C295" s="23"/>
      <c r="D295" s="23"/>
      <c r="E295" s="24"/>
      <c r="F295" s="24"/>
    </row>
    <row r="296" spans="1:6" ht="21.75" customHeight="1" x14ac:dyDescent="0.3">
      <c r="A296" s="23"/>
      <c r="B296" s="23"/>
      <c r="C296" s="23"/>
      <c r="D296" s="23"/>
      <c r="E296" s="24"/>
      <c r="F296" s="24"/>
    </row>
    <row r="297" spans="1:6" ht="21.75" customHeight="1" x14ac:dyDescent="0.3">
      <c r="A297" s="23"/>
      <c r="B297" s="23"/>
      <c r="C297" s="23"/>
      <c r="D297" s="23"/>
      <c r="E297" s="24"/>
      <c r="F297" s="24"/>
    </row>
    <row r="298" spans="1:6" ht="21.75" customHeight="1" x14ac:dyDescent="0.3">
      <c r="A298" s="23"/>
      <c r="B298" s="23"/>
      <c r="C298" s="23"/>
      <c r="D298" s="23"/>
      <c r="E298" s="24"/>
      <c r="F298" s="24"/>
    </row>
    <row r="299" spans="1:6" ht="21.75" customHeight="1" x14ac:dyDescent="0.3">
      <c r="A299" s="23"/>
      <c r="B299" s="23"/>
      <c r="C299" s="23"/>
      <c r="D299" s="23"/>
      <c r="E299" s="24"/>
      <c r="F299" s="24"/>
    </row>
    <row r="300" spans="1:6" ht="21.75" customHeight="1" x14ac:dyDescent="0.3">
      <c r="A300" s="23"/>
      <c r="B300" s="23"/>
      <c r="C300" s="23"/>
      <c r="D300" s="23"/>
      <c r="E300" s="24"/>
      <c r="F300" s="24"/>
    </row>
    <row r="301" spans="1:6" ht="21.75" customHeight="1" x14ac:dyDescent="0.3">
      <c r="A301" s="23"/>
      <c r="B301" s="23"/>
      <c r="C301" s="23"/>
      <c r="D301" s="23"/>
      <c r="E301" s="24"/>
      <c r="F301" s="24"/>
    </row>
    <row r="302" spans="1:6" ht="21.75" customHeight="1" x14ac:dyDescent="0.3">
      <c r="A302" s="23"/>
      <c r="B302" s="23"/>
      <c r="C302" s="23"/>
      <c r="D302" s="23"/>
      <c r="E302" s="24"/>
      <c r="F302" s="24"/>
    </row>
    <row r="303" spans="1:6" ht="21.75" customHeight="1" x14ac:dyDescent="0.3">
      <c r="A303" s="23"/>
      <c r="B303" s="23"/>
      <c r="C303" s="23"/>
      <c r="D303" s="23"/>
      <c r="E303" s="24"/>
      <c r="F303" s="24"/>
    </row>
    <row r="304" spans="1:6" ht="21.75" customHeight="1" x14ac:dyDescent="0.3">
      <c r="A304" s="23"/>
      <c r="B304" s="23"/>
      <c r="C304" s="23"/>
      <c r="D304" s="23"/>
      <c r="E304" s="24"/>
      <c r="F304" s="24"/>
    </row>
    <row r="305" spans="1:6" ht="21.75" customHeight="1" x14ac:dyDescent="0.3">
      <c r="A305" s="23"/>
      <c r="B305" s="23"/>
      <c r="C305" s="23"/>
      <c r="D305" s="23"/>
      <c r="E305" s="24"/>
      <c r="F305" s="24"/>
    </row>
    <row r="306" spans="1:6" ht="21.75" customHeight="1" x14ac:dyDescent="0.3">
      <c r="A306" s="23"/>
      <c r="B306" s="23"/>
      <c r="C306" s="23"/>
      <c r="D306" s="23"/>
      <c r="E306" s="24"/>
      <c r="F306" s="24"/>
    </row>
    <row r="307" spans="1:6" ht="21.75" customHeight="1" x14ac:dyDescent="0.3">
      <c r="A307" s="23"/>
      <c r="B307" s="23"/>
      <c r="C307" s="23"/>
      <c r="D307" s="23"/>
      <c r="E307" s="24"/>
      <c r="F307" s="24"/>
    </row>
    <row r="308" spans="1:6" ht="21.75" customHeight="1" x14ac:dyDescent="0.3">
      <c r="A308" s="23"/>
      <c r="B308" s="23"/>
      <c r="C308" s="23"/>
      <c r="D308" s="23"/>
      <c r="E308" s="24"/>
      <c r="F308" s="24"/>
    </row>
    <row r="309" spans="1:6" ht="21.75" customHeight="1" x14ac:dyDescent="0.3">
      <c r="A309" s="23"/>
      <c r="B309" s="23"/>
      <c r="C309" s="23"/>
      <c r="D309" s="23"/>
      <c r="E309" s="24"/>
      <c r="F309" s="24"/>
    </row>
    <row r="310" spans="1:6" ht="21.75" customHeight="1" x14ac:dyDescent="0.3">
      <c r="A310" s="23"/>
      <c r="B310" s="23"/>
      <c r="C310" s="23"/>
      <c r="D310" s="23"/>
      <c r="E310" s="24"/>
      <c r="F310" s="24"/>
    </row>
    <row r="311" spans="1:6" ht="21.75" customHeight="1" x14ac:dyDescent="0.3">
      <c r="A311" s="23"/>
      <c r="B311" s="23"/>
      <c r="C311" s="23"/>
      <c r="D311" s="23"/>
      <c r="E311" s="24"/>
      <c r="F311" s="24"/>
    </row>
    <row r="312" spans="1:6" ht="21.75" customHeight="1" x14ac:dyDescent="0.3">
      <c r="A312" s="23"/>
      <c r="B312" s="23"/>
      <c r="C312" s="23"/>
      <c r="D312" s="23"/>
      <c r="E312" s="24"/>
      <c r="F312" s="24"/>
    </row>
    <row r="313" spans="1:6" ht="21.75" customHeight="1" x14ac:dyDescent="0.3">
      <c r="A313" s="23"/>
      <c r="B313" s="23"/>
      <c r="C313" s="23"/>
      <c r="D313" s="23"/>
      <c r="E313" s="24"/>
      <c r="F313" s="24"/>
    </row>
    <row r="314" spans="1:6" ht="21.75" customHeight="1" x14ac:dyDescent="0.3">
      <c r="A314" s="23"/>
      <c r="B314" s="23"/>
      <c r="C314" s="23"/>
      <c r="D314" s="23"/>
      <c r="E314" s="24"/>
      <c r="F314" s="24"/>
    </row>
    <row r="315" spans="1:6" ht="21.75" customHeight="1" x14ac:dyDescent="0.3">
      <c r="A315" s="23"/>
      <c r="B315" s="23"/>
      <c r="C315" s="23"/>
      <c r="D315" s="23"/>
      <c r="E315" s="24"/>
      <c r="F315" s="24"/>
    </row>
    <row r="316" spans="1:6" ht="21.75" customHeight="1" x14ac:dyDescent="0.3">
      <c r="A316" s="23"/>
      <c r="B316" s="23"/>
      <c r="C316" s="23"/>
      <c r="D316" s="23"/>
      <c r="E316" s="24"/>
      <c r="F316" s="24"/>
    </row>
    <row r="317" spans="1:6" ht="21.75" customHeight="1" x14ac:dyDescent="0.3">
      <c r="A317" s="23"/>
      <c r="B317" s="23"/>
      <c r="C317" s="23"/>
      <c r="D317" s="23"/>
      <c r="E317" s="24"/>
      <c r="F317" s="24"/>
    </row>
    <row r="318" spans="1:6" ht="21.75" customHeight="1" x14ac:dyDescent="0.3">
      <c r="A318" s="23"/>
      <c r="B318" s="23"/>
      <c r="C318" s="23"/>
      <c r="D318" s="23"/>
      <c r="E318" s="24"/>
      <c r="F318" s="24"/>
    </row>
    <row r="319" spans="1:6" ht="21.75" customHeight="1" x14ac:dyDescent="0.3">
      <c r="A319" s="23"/>
      <c r="B319" s="23"/>
      <c r="C319" s="23"/>
      <c r="D319" s="23"/>
      <c r="E319" s="24"/>
      <c r="F319" s="24"/>
    </row>
    <row r="320" spans="1:6" ht="21.75" customHeight="1" x14ac:dyDescent="0.3">
      <c r="A320" s="23"/>
      <c r="B320" s="23"/>
      <c r="C320" s="23"/>
      <c r="D320" s="23"/>
      <c r="E320" s="24"/>
      <c r="F320" s="24"/>
    </row>
    <row r="321" spans="1:6" ht="21.75" customHeight="1" x14ac:dyDescent="0.3">
      <c r="A321" s="23"/>
      <c r="B321" s="23"/>
      <c r="C321" s="23"/>
      <c r="D321" s="23"/>
      <c r="E321" s="24"/>
      <c r="F321" s="24"/>
    </row>
    <row r="322" spans="1:6" ht="21.75" customHeight="1" x14ac:dyDescent="0.3">
      <c r="A322" s="23"/>
      <c r="B322" s="23"/>
      <c r="C322" s="23"/>
      <c r="D322" s="23"/>
      <c r="E322" s="24"/>
      <c r="F322" s="24"/>
    </row>
    <row r="323" spans="1:6" ht="21.75" customHeight="1" x14ac:dyDescent="0.3">
      <c r="A323" s="23"/>
      <c r="B323" s="23"/>
      <c r="C323" s="23"/>
      <c r="D323" s="23"/>
      <c r="E323" s="24"/>
      <c r="F323" s="24"/>
    </row>
    <row r="324" spans="1:6" ht="21.75" customHeight="1" x14ac:dyDescent="0.3">
      <c r="A324" s="23"/>
      <c r="B324" s="23"/>
      <c r="C324" s="23"/>
      <c r="D324" s="23"/>
      <c r="E324" s="24"/>
      <c r="F324" s="24"/>
    </row>
    <row r="325" spans="1:6" ht="21.75" customHeight="1" x14ac:dyDescent="0.3">
      <c r="A325" s="23"/>
      <c r="B325" s="23"/>
      <c r="C325" s="23"/>
      <c r="D325" s="23"/>
      <c r="E325" s="24"/>
      <c r="F325" s="24"/>
    </row>
    <row r="326" spans="1:6" ht="21.75" customHeight="1" x14ac:dyDescent="0.3">
      <c r="A326" s="23"/>
      <c r="B326" s="23"/>
      <c r="C326" s="23"/>
      <c r="D326" s="23"/>
      <c r="E326" s="24"/>
      <c r="F326" s="24"/>
    </row>
    <row r="327" spans="1:6" ht="21.75" customHeight="1" x14ac:dyDescent="0.3">
      <c r="A327" s="23"/>
      <c r="B327" s="23"/>
      <c r="C327" s="23"/>
      <c r="D327" s="23"/>
      <c r="E327" s="24"/>
      <c r="F327" s="24"/>
    </row>
    <row r="328" spans="1:6" ht="21.75" customHeight="1" x14ac:dyDescent="0.3">
      <c r="A328" s="23"/>
      <c r="B328" s="23"/>
      <c r="C328" s="23"/>
      <c r="D328" s="23"/>
      <c r="E328" s="24"/>
      <c r="F328" s="24"/>
    </row>
    <row r="329" spans="1:6" ht="21.75" customHeight="1" x14ac:dyDescent="0.3">
      <c r="A329" s="23"/>
      <c r="B329" s="23"/>
      <c r="C329" s="23"/>
      <c r="D329" s="23"/>
      <c r="E329" s="24"/>
      <c r="F329" s="24"/>
    </row>
    <row r="330" spans="1:6" ht="21.75" customHeight="1" x14ac:dyDescent="0.3">
      <c r="A330" s="23"/>
      <c r="B330" s="23"/>
      <c r="C330" s="23"/>
      <c r="D330" s="23"/>
      <c r="E330" s="24"/>
      <c r="F330" s="24"/>
    </row>
    <row r="331" spans="1:6" ht="21.75" customHeight="1" x14ac:dyDescent="0.3">
      <c r="A331" s="23"/>
      <c r="B331" s="23"/>
      <c r="C331" s="23"/>
      <c r="D331" s="23"/>
      <c r="E331" s="24"/>
      <c r="F331" s="24"/>
    </row>
    <row r="332" spans="1:6" ht="21.75" customHeight="1" x14ac:dyDescent="0.3">
      <c r="A332" s="23"/>
      <c r="B332" s="23"/>
      <c r="C332" s="23"/>
      <c r="D332" s="23"/>
      <c r="E332" s="24"/>
      <c r="F332" s="24"/>
    </row>
    <row r="333" spans="1:6" ht="21.75" customHeight="1" x14ac:dyDescent="0.3">
      <c r="A333" s="23"/>
      <c r="B333" s="23"/>
      <c r="C333" s="23"/>
      <c r="D333" s="23"/>
      <c r="E333" s="24"/>
      <c r="F333" s="24"/>
    </row>
    <row r="334" spans="1:6" ht="21.75" customHeight="1" x14ac:dyDescent="0.3">
      <c r="A334" s="23"/>
      <c r="B334" s="23"/>
      <c r="C334" s="23"/>
      <c r="D334" s="23"/>
      <c r="E334" s="24"/>
      <c r="F334" s="24"/>
    </row>
    <row r="335" spans="1:6" ht="21.75" customHeight="1" x14ac:dyDescent="0.3">
      <c r="A335" s="23"/>
      <c r="B335" s="23"/>
      <c r="C335" s="23"/>
      <c r="D335" s="23"/>
      <c r="E335" s="24"/>
      <c r="F335" s="24"/>
    </row>
    <row r="336" spans="1:6" ht="21.75" customHeight="1" x14ac:dyDescent="0.3">
      <c r="A336" s="23"/>
      <c r="B336" s="23"/>
      <c r="C336" s="23"/>
      <c r="D336" s="23"/>
      <c r="E336" s="24"/>
      <c r="F336" s="24"/>
    </row>
    <row r="337" spans="1:6" ht="21.75" customHeight="1" x14ac:dyDescent="0.3">
      <c r="A337" s="23"/>
      <c r="B337" s="23"/>
      <c r="C337" s="23"/>
      <c r="D337" s="23"/>
      <c r="E337" s="24"/>
      <c r="F337" s="24"/>
    </row>
    <row r="338" spans="1:6" ht="21.75" customHeight="1" x14ac:dyDescent="0.3">
      <c r="A338" s="23"/>
      <c r="B338" s="23"/>
      <c r="C338" s="23"/>
      <c r="D338" s="23"/>
      <c r="E338" s="24"/>
      <c r="F338" s="24"/>
    </row>
    <row r="339" spans="1:6" ht="21.75" customHeight="1" x14ac:dyDescent="0.3">
      <c r="A339" s="23"/>
      <c r="B339" s="23"/>
      <c r="C339" s="23"/>
      <c r="D339" s="23"/>
      <c r="E339" s="24"/>
      <c r="F339" s="24"/>
    </row>
    <row r="340" spans="1:6" ht="21.75" customHeight="1" x14ac:dyDescent="0.3">
      <c r="A340" s="23"/>
      <c r="B340" s="23"/>
      <c r="C340" s="23"/>
      <c r="D340" s="23"/>
      <c r="E340" s="24"/>
      <c r="F340" s="24"/>
    </row>
    <row r="341" spans="1:6" ht="21.75" customHeight="1" x14ac:dyDescent="0.3">
      <c r="A341" s="23"/>
      <c r="B341" s="23"/>
      <c r="C341" s="23"/>
      <c r="D341" s="23"/>
      <c r="E341" s="24"/>
      <c r="F341" s="24"/>
    </row>
    <row r="342" spans="1:6" ht="21.75" customHeight="1" x14ac:dyDescent="0.3">
      <c r="A342" s="23"/>
      <c r="B342" s="23"/>
      <c r="C342" s="23"/>
      <c r="D342" s="23"/>
      <c r="E342" s="24"/>
      <c r="F342" s="24"/>
    </row>
    <row r="343" spans="1:6" ht="21.75" customHeight="1" x14ac:dyDescent="0.3">
      <c r="A343" s="23"/>
      <c r="B343" s="23"/>
      <c r="C343" s="23"/>
      <c r="D343" s="23"/>
      <c r="E343" s="24"/>
      <c r="F343" s="24"/>
    </row>
    <row r="344" spans="1:6" ht="21.75" customHeight="1" x14ac:dyDescent="0.3">
      <c r="A344" s="23"/>
      <c r="B344" s="23"/>
      <c r="C344" s="23"/>
      <c r="D344" s="23"/>
      <c r="E344" s="24"/>
      <c r="F344" s="24"/>
    </row>
    <row r="345" spans="1:6" ht="21.75" customHeight="1" x14ac:dyDescent="0.3">
      <c r="A345" s="23"/>
      <c r="B345" s="23"/>
      <c r="C345" s="23"/>
      <c r="D345" s="23"/>
      <c r="E345" s="24"/>
      <c r="F345" s="24"/>
    </row>
    <row r="346" spans="1:6" ht="21.75" customHeight="1" x14ac:dyDescent="0.3">
      <c r="A346" s="23"/>
      <c r="B346" s="23"/>
      <c r="C346" s="23"/>
      <c r="D346" s="23"/>
      <c r="E346" s="24"/>
      <c r="F346" s="24"/>
    </row>
    <row r="347" spans="1:6" ht="21.75" customHeight="1" x14ac:dyDescent="0.3">
      <c r="A347" s="23"/>
      <c r="B347" s="23"/>
      <c r="C347" s="23"/>
      <c r="D347" s="23"/>
      <c r="E347" s="24"/>
      <c r="F347" s="24"/>
    </row>
    <row r="348" spans="1:6" ht="21.75" customHeight="1" x14ac:dyDescent="0.3">
      <c r="A348" s="23"/>
      <c r="B348" s="23"/>
      <c r="C348" s="23"/>
      <c r="D348" s="23"/>
      <c r="E348" s="24"/>
      <c r="F348" s="24"/>
    </row>
    <row r="349" spans="1:6" ht="21.75" customHeight="1" x14ac:dyDescent="0.3">
      <c r="A349" s="23"/>
      <c r="B349" s="23"/>
      <c r="C349" s="23"/>
      <c r="D349" s="23"/>
      <c r="E349" s="24"/>
      <c r="F349" s="24"/>
    </row>
    <row r="350" spans="1:6" ht="21.75" customHeight="1" x14ac:dyDescent="0.3">
      <c r="A350" s="23"/>
      <c r="B350" s="23"/>
      <c r="C350" s="23"/>
      <c r="D350" s="23"/>
      <c r="E350" s="24"/>
      <c r="F350" s="24"/>
    </row>
    <row r="351" spans="1:6" ht="21.75" customHeight="1" x14ac:dyDescent="0.3">
      <c r="A351" s="23"/>
      <c r="B351" s="23"/>
      <c r="C351" s="23"/>
      <c r="D351" s="23"/>
      <c r="E351" s="24"/>
      <c r="F351" s="24"/>
    </row>
    <row r="352" spans="1:6" ht="21.75" customHeight="1" x14ac:dyDescent="0.3">
      <c r="A352" s="23"/>
      <c r="B352" s="23"/>
      <c r="C352" s="23"/>
      <c r="D352" s="23"/>
      <c r="E352" s="24"/>
      <c r="F352" s="24"/>
    </row>
    <row r="353" spans="1:6" ht="21.75" customHeight="1" x14ac:dyDescent="0.3">
      <c r="A353" s="23"/>
      <c r="B353" s="23"/>
      <c r="C353" s="23"/>
      <c r="D353" s="23"/>
      <c r="E353" s="24"/>
      <c r="F353" s="24"/>
    </row>
    <row r="354" spans="1:6" ht="21.75" customHeight="1" x14ac:dyDescent="0.3">
      <c r="A354" s="23"/>
      <c r="B354" s="23"/>
      <c r="C354" s="23"/>
      <c r="D354" s="23"/>
      <c r="E354" s="24"/>
      <c r="F354" s="24"/>
    </row>
    <row r="355" spans="1:6" ht="21.75" customHeight="1" x14ac:dyDescent="0.3">
      <c r="A355" s="23"/>
      <c r="B355" s="23"/>
      <c r="C355" s="23"/>
      <c r="D355" s="23"/>
      <c r="E355" s="24"/>
      <c r="F355" s="24"/>
    </row>
    <row r="356" spans="1:6" ht="21.75" customHeight="1" x14ac:dyDescent="0.3">
      <c r="A356" s="23"/>
      <c r="B356" s="23"/>
      <c r="C356" s="23"/>
      <c r="D356" s="23"/>
      <c r="E356" s="24"/>
      <c r="F356" s="24"/>
    </row>
    <row r="357" spans="1:6" ht="21.75" customHeight="1" x14ac:dyDescent="0.3">
      <c r="A357" s="23"/>
      <c r="B357" s="23"/>
      <c r="C357" s="23"/>
      <c r="D357" s="23"/>
      <c r="E357" s="24"/>
      <c r="F357" s="24"/>
    </row>
    <row r="358" spans="1:6" ht="21.75" customHeight="1" x14ac:dyDescent="0.3">
      <c r="A358" s="23"/>
      <c r="B358" s="23"/>
      <c r="C358" s="23"/>
      <c r="D358" s="23"/>
      <c r="E358" s="24"/>
      <c r="F358" s="24"/>
    </row>
    <row r="359" spans="1:6" ht="21.75" customHeight="1" x14ac:dyDescent="0.3">
      <c r="A359" s="23"/>
      <c r="B359" s="23"/>
      <c r="C359" s="23"/>
      <c r="D359" s="23"/>
      <c r="E359" s="24"/>
      <c r="F359" s="24"/>
    </row>
    <row r="360" spans="1:6" ht="21.75" customHeight="1" x14ac:dyDescent="0.3">
      <c r="A360" s="23"/>
      <c r="B360" s="23"/>
      <c r="C360" s="23"/>
      <c r="D360" s="23"/>
      <c r="E360" s="24"/>
      <c r="F360" s="24"/>
    </row>
    <row r="361" spans="1:6" ht="21.75" customHeight="1" x14ac:dyDescent="0.3">
      <c r="A361" s="23"/>
      <c r="B361" s="23"/>
      <c r="C361" s="23"/>
      <c r="D361" s="23"/>
      <c r="E361" s="24"/>
      <c r="F361" s="24"/>
    </row>
    <row r="362" spans="1:6" ht="21.75" customHeight="1" x14ac:dyDescent="0.3">
      <c r="A362" s="23"/>
      <c r="B362" s="23"/>
      <c r="C362" s="23"/>
      <c r="D362" s="23"/>
      <c r="E362" s="24"/>
      <c r="F362" s="24"/>
    </row>
    <row r="363" spans="1:6" ht="21.75" customHeight="1" x14ac:dyDescent="0.3">
      <c r="A363" s="23"/>
      <c r="B363" s="23"/>
      <c r="C363" s="23"/>
      <c r="D363" s="23"/>
      <c r="E363" s="24"/>
      <c r="F363" s="24"/>
    </row>
    <row r="364" spans="1:6" ht="21.75" customHeight="1" x14ac:dyDescent="0.3">
      <c r="A364" s="23"/>
      <c r="B364" s="23"/>
      <c r="C364" s="23"/>
      <c r="D364" s="23"/>
      <c r="E364" s="24"/>
      <c r="F364" s="24"/>
    </row>
    <row r="365" spans="1:6" ht="21.75" customHeight="1" x14ac:dyDescent="0.3">
      <c r="A365" s="23"/>
      <c r="B365" s="23"/>
      <c r="C365" s="23"/>
      <c r="D365" s="23"/>
      <c r="E365" s="24"/>
      <c r="F365" s="24"/>
    </row>
    <row r="366" spans="1:6" ht="21.75" customHeight="1" x14ac:dyDescent="0.3">
      <c r="A366" s="23"/>
      <c r="B366" s="23"/>
      <c r="C366" s="23"/>
      <c r="D366" s="23"/>
      <c r="E366" s="24"/>
      <c r="F366" s="24"/>
    </row>
    <row r="367" spans="1:6" ht="21.75" customHeight="1" x14ac:dyDescent="0.3">
      <c r="A367" s="23"/>
      <c r="B367" s="23"/>
      <c r="C367" s="23"/>
      <c r="D367" s="23"/>
      <c r="E367" s="24"/>
      <c r="F367" s="24"/>
    </row>
    <row r="368" spans="1:6" ht="21.75" customHeight="1" x14ac:dyDescent="0.3">
      <c r="A368" s="23"/>
      <c r="B368" s="23"/>
      <c r="C368" s="23"/>
      <c r="D368" s="23"/>
      <c r="E368" s="24"/>
      <c r="F368" s="24"/>
    </row>
    <row r="369" spans="1:6" ht="21.75" customHeight="1" x14ac:dyDescent="0.3">
      <c r="A369" s="23"/>
      <c r="B369" s="23"/>
      <c r="C369" s="23"/>
      <c r="D369" s="23"/>
      <c r="E369" s="24"/>
      <c r="F369" s="24"/>
    </row>
    <row r="370" spans="1:6" ht="21.75" customHeight="1" x14ac:dyDescent="0.3">
      <c r="A370" s="23"/>
      <c r="B370" s="23"/>
      <c r="C370" s="23"/>
      <c r="D370" s="23"/>
      <c r="E370" s="24"/>
      <c r="F370" s="24"/>
    </row>
    <row r="371" spans="1:6" ht="21.75" customHeight="1" x14ac:dyDescent="0.3">
      <c r="A371" s="23"/>
      <c r="B371" s="23"/>
      <c r="C371" s="23"/>
      <c r="D371" s="23"/>
      <c r="E371" s="24"/>
      <c r="F371" s="24"/>
    </row>
    <row r="372" spans="1:6" ht="21.75" customHeight="1" x14ac:dyDescent="0.3">
      <c r="A372" s="23"/>
      <c r="B372" s="23"/>
      <c r="C372" s="23"/>
      <c r="D372" s="23"/>
      <c r="E372" s="24"/>
      <c r="F372" s="24"/>
    </row>
    <row r="373" spans="1:6" ht="21.75" customHeight="1" x14ac:dyDescent="0.3">
      <c r="A373" s="23"/>
      <c r="B373" s="23"/>
      <c r="C373" s="23"/>
      <c r="D373" s="23"/>
      <c r="E373" s="24"/>
      <c r="F373" s="24"/>
    </row>
    <row r="374" spans="1:6" ht="21.75" customHeight="1" x14ac:dyDescent="0.3">
      <c r="A374" s="23"/>
      <c r="B374" s="23"/>
      <c r="C374" s="23"/>
      <c r="D374" s="23"/>
      <c r="E374" s="24"/>
      <c r="F374" s="24"/>
    </row>
    <row r="375" spans="1:6" ht="21.75" customHeight="1" x14ac:dyDescent="0.3">
      <c r="A375" s="23"/>
      <c r="B375" s="23"/>
      <c r="C375" s="23"/>
      <c r="D375" s="23"/>
      <c r="E375" s="24"/>
      <c r="F375" s="24"/>
    </row>
    <row r="376" spans="1:6" ht="21.75" customHeight="1" x14ac:dyDescent="0.3">
      <c r="A376" s="23"/>
      <c r="B376" s="23"/>
      <c r="C376" s="23"/>
      <c r="D376" s="23"/>
      <c r="E376" s="24"/>
      <c r="F376" s="24"/>
    </row>
    <row r="377" spans="1:6" ht="21.75" customHeight="1" x14ac:dyDescent="0.3">
      <c r="A377" s="23"/>
      <c r="B377" s="23"/>
      <c r="C377" s="23"/>
      <c r="D377" s="23"/>
      <c r="E377" s="24"/>
      <c r="F377" s="24"/>
    </row>
    <row r="378" spans="1:6" ht="21.75" customHeight="1" x14ac:dyDescent="0.3">
      <c r="A378" s="23"/>
      <c r="B378" s="23"/>
      <c r="C378" s="23"/>
      <c r="D378" s="23"/>
      <c r="E378" s="24"/>
      <c r="F378" s="24"/>
    </row>
    <row r="379" spans="1:6" ht="21.75" customHeight="1" x14ac:dyDescent="0.3">
      <c r="A379" s="23"/>
      <c r="B379" s="23"/>
      <c r="C379" s="23"/>
      <c r="D379" s="23"/>
      <c r="E379" s="24"/>
      <c r="F379" s="24"/>
    </row>
    <row r="380" spans="1:6" ht="21.75" customHeight="1" x14ac:dyDescent="0.3">
      <c r="A380" s="23"/>
      <c r="B380" s="23"/>
      <c r="C380" s="23"/>
      <c r="D380" s="23"/>
      <c r="E380" s="24"/>
      <c r="F380" s="24"/>
    </row>
    <row r="381" spans="1:6" ht="21.75" customHeight="1" x14ac:dyDescent="0.3">
      <c r="A381" s="23"/>
      <c r="B381" s="23"/>
      <c r="C381" s="23"/>
      <c r="D381" s="23"/>
      <c r="E381" s="24"/>
      <c r="F381" s="24"/>
    </row>
    <row r="382" spans="1:6" ht="21.75" customHeight="1" x14ac:dyDescent="0.3">
      <c r="A382" s="23"/>
      <c r="B382" s="23"/>
      <c r="C382" s="23"/>
      <c r="D382" s="23"/>
      <c r="E382" s="24"/>
      <c r="F382" s="24"/>
    </row>
    <row r="383" spans="1:6" ht="21.75" customHeight="1" x14ac:dyDescent="0.3">
      <c r="A383" s="23"/>
      <c r="B383" s="23"/>
      <c r="C383" s="23"/>
      <c r="D383" s="23"/>
      <c r="E383" s="24"/>
      <c r="F383" s="24"/>
    </row>
    <row r="384" spans="1:6" ht="21.75" customHeight="1" x14ac:dyDescent="0.3">
      <c r="A384" s="23"/>
      <c r="B384" s="23"/>
      <c r="C384" s="23"/>
      <c r="D384" s="23"/>
      <c r="E384" s="24"/>
      <c r="F384" s="24"/>
    </row>
    <row r="385" spans="1:6" ht="21.75" customHeight="1" x14ac:dyDescent="0.3">
      <c r="A385" s="23"/>
      <c r="B385" s="23"/>
      <c r="C385" s="23"/>
      <c r="D385" s="23"/>
      <c r="E385" s="24"/>
      <c r="F385" s="24"/>
    </row>
    <row r="386" spans="1:6" ht="21.75" customHeight="1" x14ac:dyDescent="0.3">
      <c r="A386" s="23"/>
      <c r="B386" s="23"/>
      <c r="C386" s="23"/>
      <c r="D386" s="23"/>
      <c r="E386" s="24"/>
      <c r="F386" s="24"/>
    </row>
    <row r="387" spans="1:6" ht="21.75" customHeight="1" x14ac:dyDescent="0.3">
      <c r="A387" s="23"/>
      <c r="B387" s="23"/>
      <c r="C387" s="23"/>
      <c r="D387" s="23"/>
      <c r="E387" s="24"/>
      <c r="F387" s="24"/>
    </row>
    <row r="388" spans="1:6" ht="21.75" customHeight="1" x14ac:dyDescent="0.3">
      <c r="A388" s="23"/>
      <c r="B388" s="23"/>
      <c r="C388" s="23"/>
      <c r="D388" s="23"/>
      <c r="E388" s="24"/>
      <c r="F388" s="24"/>
    </row>
    <row r="389" spans="1:6" ht="21.75" customHeight="1" x14ac:dyDescent="0.3">
      <c r="A389" s="23"/>
      <c r="B389" s="23"/>
      <c r="C389" s="23"/>
      <c r="D389" s="23"/>
      <c r="E389" s="24"/>
      <c r="F389" s="24"/>
    </row>
    <row r="390" spans="1:6" ht="21.75" customHeight="1" x14ac:dyDescent="0.3">
      <c r="A390" s="23"/>
      <c r="B390" s="23"/>
      <c r="C390" s="23"/>
      <c r="D390" s="23"/>
      <c r="E390" s="24"/>
      <c r="F390" s="24"/>
    </row>
    <row r="391" spans="1:6" ht="21.75" customHeight="1" x14ac:dyDescent="0.3">
      <c r="A391" s="23"/>
      <c r="B391" s="23"/>
      <c r="C391" s="23"/>
      <c r="D391" s="23"/>
      <c r="E391" s="24"/>
      <c r="F391" s="24"/>
    </row>
    <row r="392" spans="1:6" ht="21.75" customHeight="1" x14ac:dyDescent="0.3">
      <c r="A392" s="23"/>
      <c r="B392" s="23"/>
      <c r="C392" s="23"/>
      <c r="D392" s="23"/>
      <c r="E392" s="24"/>
      <c r="F392" s="24"/>
    </row>
    <row r="393" spans="1:6" ht="21.75" customHeight="1" x14ac:dyDescent="0.3">
      <c r="A393" s="23"/>
      <c r="B393" s="23"/>
      <c r="C393" s="23"/>
      <c r="D393" s="23"/>
      <c r="E393" s="24"/>
      <c r="F393" s="24"/>
    </row>
    <row r="394" spans="1:6" ht="21.75" customHeight="1" x14ac:dyDescent="0.3">
      <c r="A394" s="23"/>
      <c r="B394" s="23"/>
      <c r="C394" s="23"/>
      <c r="D394" s="23"/>
      <c r="E394" s="24"/>
      <c r="F394" s="24"/>
    </row>
    <row r="395" spans="1:6" ht="21.75" customHeight="1" x14ac:dyDescent="0.3">
      <c r="A395" s="23"/>
      <c r="B395" s="23"/>
      <c r="C395" s="23"/>
      <c r="D395" s="23"/>
      <c r="E395" s="24"/>
      <c r="F395" s="24"/>
    </row>
    <row r="396" spans="1:6" ht="21.75" customHeight="1" x14ac:dyDescent="0.3">
      <c r="A396" s="23"/>
      <c r="B396" s="23"/>
      <c r="C396" s="23"/>
      <c r="D396" s="23"/>
      <c r="E396" s="24"/>
      <c r="F396" s="24"/>
    </row>
    <row r="397" spans="1:6" ht="21.75" customHeight="1" x14ac:dyDescent="0.3">
      <c r="A397" s="23"/>
      <c r="B397" s="23"/>
      <c r="C397" s="23"/>
      <c r="D397" s="23"/>
      <c r="E397" s="24"/>
      <c r="F397" s="24"/>
    </row>
    <row r="398" spans="1:6" ht="21.75" customHeight="1" x14ac:dyDescent="0.3">
      <c r="A398" s="23"/>
      <c r="B398" s="23"/>
      <c r="C398" s="23"/>
      <c r="D398" s="23"/>
      <c r="E398" s="24"/>
      <c r="F398" s="24"/>
    </row>
    <row r="399" spans="1:6" ht="21.75" customHeight="1" x14ac:dyDescent="0.3">
      <c r="A399" s="23"/>
      <c r="B399" s="23"/>
      <c r="C399" s="23"/>
      <c r="D399" s="23"/>
      <c r="E399" s="24"/>
      <c r="F399" s="24"/>
    </row>
    <row r="400" spans="1:6" ht="21.75" customHeight="1" x14ac:dyDescent="0.3">
      <c r="A400" s="23"/>
      <c r="B400" s="23"/>
      <c r="C400" s="23"/>
      <c r="D400" s="23"/>
      <c r="E400" s="24"/>
      <c r="F400" s="24"/>
    </row>
    <row r="401" spans="1:6" ht="21.75" customHeight="1" x14ac:dyDescent="0.3">
      <c r="A401" s="23"/>
      <c r="B401" s="23"/>
      <c r="C401" s="23"/>
      <c r="D401" s="23"/>
      <c r="E401" s="24"/>
      <c r="F401" s="24"/>
    </row>
    <row r="402" spans="1:6" ht="21.75" customHeight="1" x14ac:dyDescent="0.3">
      <c r="A402" s="23"/>
      <c r="B402" s="23"/>
      <c r="C402" s="23"/>
      <c r="D402" s="23"/>
      <c r="E402" s="24"/>
      <c r="F402" s="24"/>
    </row>
    <row r="403" spans="1:6" ht="21.75" customHeight="1" x14ac:dyDescent="0.3">
      <c r="A403" s="23"/>
      <c r="B403" s="23"/>
      <c r="C403" s="23"/>
      <c r="D403" s="23"/>
      <c r="E403" s="24"/>
      <c r="F403" s="24"/>
    </row>
    <row r="404" spans="1:6" ht="21.75" customHeight="1" x14ac:dyDescent="0.3">
      <c r="A404" s="23"/>
      <c r="B404" s="23"/>
      <c r="C404" s="23"/>
      <c r="D404" s="23"/>
      <c r="E404" s="24"/>
      <c r="F404" s="24"/>
    </row>
    <row r="405" spans="1:6" ht="21.75" customHeight="1" x14ac:dyDescent="0.3">
      <c r="A405" s="23"/>
      <c r="B405" s="23"/>
      <c r="C405" s="23"/>
      <c r="D405" s="23"/>
      <c r="E405" s="24"/>
      <c r="F405" s="24"/>
    </row>
    <row r="406" spans="1:6" ht="21.75" customHeight="1" x14ac:dyDescent="0.3">
      <c r="A406" s="23"/>
      <c r="B406" s="23"/>
      <c r="C406" s="23"/>
      <c r="D406" s="23"/>
      <c r="E406" s="24"/>
      <c r="F406" s="24"/>
    </row>
    <row r="407" spans="1:6" ht="21.75" customHeight="1" x14ac:dyDescent="0.3">
      <c r="A407" s="23"/>
      <c r="B407" s="23"/>
      <c r="C407" s="23"/>
      <c r="D407" s="23"/>
      <c r="E407" s="24"/>
      <c r="F407" s="24"/>
    </row>
    <row r="408" spans="1:6" ht="21.75" customHeight="1" x14ac:dyDescent="0.3">
      <c r="A408" s="23"/>
      <c r="B408" s="23"/>
      <c r="C408" s="23"/>
      <c r="D408" s="23"/>
      <c r="E408" s="24"/>
      <c r="F408" s="24"/>
    </row>
    <row r="409" spans="1:6" ht="21.75" customHeight="1" x14ac:dyDescent="0.3">
      <c r="A409" s="23"/>
      <c r="B409" s="23"/>
      <c r="C409" s="23"/>
      <c r="D409" s="23"/>
      <c r="E409" s="24"/>
      <c r="F409" s="24"/>
    </row>
    <row r="410" spans="1:6" ht="21.75" customHeight="1" x14ac:dyDescent="0.3">
      <c r="A410" s="23"/>
      <c r="B410" s="23"/>
      <c r="C410" s="23"/>
      <c r="D410" s="23"/>
      <c r="E410" s="24"/>
      <c r="F410" s="24"/>
    </row>
    <row r="413" spans="1:6" x14ac:dyDescent="0.3">
      <c r="A413" s="9" t="s">
        <v>38</v>
      </c>
    </row>
  </sheetData>
  <autoFilter ref="A10:F410" xr:uid="{00000000-0009-0000-0000-000002000000}"/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8"/>
  <sheetViews>
    <sheetView showGridLines="0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J14" sqref="J14"/>
    </sheetView>
  </sheetViews>
  <sheetFormatPr baseColWidth="10" defaultColWidth="8.6640625" defaultRowHeight="14.4" x14ac:dyDescent="0.3"/>
  <cols>
    <col min="1" max="1" width="5" customWidth="1"/>
    <col min="2" max="2" width="34" customWidth="1"/>
    <col min="3" max="3" width="13" customWidth="1"/>
    <col min="4" max="4" width="22" customWidth="1"/>
    <col min="5" max="5" width="18" customWidth="1"/>
    <col min="6" max="6" width="13" customWidth="1"/>
    <col min="7" max="7" width="14" customWidth="1"/>
    <col min="8" max="8" width="15" customWidth="1"/>
    <col min="9" max="9" width="11" customWidth="1"/>
    <col min="10" max="10" width="15" customWidth="1"/>
    <col min="11" max="12" width="12" customWidth="1"/>
    <col min="13" max="13" width="13" customWidth="1"/>
    <col min="14" max="14" width="30" customWidth="1"/>
  </cols>
  <sheetData>
    <row r="1" spans="1:14" ht="18.75" customHeight="1" x14ac:dyDescent="0.3"/>
    <row r="2" spans="1:14" ht="18.75" customHeight="1" x14ac:dyDescent="0.3"/>
    <row r="3" spans="1:14" ht="18.75" customHeight="1" x14ac:dyDescent="0.3"/>
    <row r="4" spans="1:14" ht="18.75" customHeight="1" x14ac:dyDescent="0.3"/>
    <row r="5" spans="1:14" ht="18.75" customHeight="1" x14ac:dyDescent="0.3"/>
    <row r="6" spans="1:14" ht="19.2" x14ac:dyDescent="0.35">
      <c r="A6" s="1" t="s">
        <v>61</v>
      </c>
    </row>
    <row r="7" spans="1:14" x14ac:dyDescent="0.3">
      <c r="A7" s="2" t="s">
        <v>102</v>
      </c>
    </row>
    <row r="8" spans="1:14" ht="3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ht="30" customHeight="1" x14ac:dyDescent="0.3">
      <c r="A10" s="15" t="s">
        <v>103</v>
      </c>
      <c r="B10" s="15" t="s">
        <v>71</v>
      </c>
      <c r="C10" s="15" t="s">
        <v>104</v>
      </c>
      <c r="D10" s="15" t="s">
        <v>60</v>
      </c>
      <c r="E10" s="15" t="s">
        <v>105</v>
      </c>
      <c r="F10" s="15" t="s">
        <v>106</v>
      </c>
      <c r="G10" s="15" t="s">
        <v>107</v>
      </c>
      <c r="H10" s="15" t="s">
        <v>108</v>
      </c>
      <c r="I10" s="15" t="s">
        <v>109</v>
      </c>
      <c r="J10" s="15" t="s">
        <v>72</v>
      </c>
      <c r="K10" s="15" t="s">
        <v>110</v>
      </c>
      <c r="L10" s="15" t="s">
        <v>111</v>
      </c>
      <c r="M10" s="15" t="s">
        <v>25</v>
      </c>
      <c r="N10" s="15" t="s">
        <v>112</v>
      </c>
    </row>
    <row r="11" spans="1:14" ht="25.5" customHeight="1" x14ac:dyDescent="0.3">
      <c r="A11" s="25">
        <v>1</v>
      </c>
      <c r="B11" s="26" t="s">
        <v>113</v>
      </c>
      <c r="C11" s="27">
        <v>46464</v>
      </c>
      <c r="D11" s="28" t="s">
        <v>63</v>
      </c>
      <c r="E11" s="28" t="s">
        <v>114</v>
      </c>
      <c r="F11" s="23">
        <v>24</v>
      </c>
      <c r="G11" s="23">
        <v>18</v>
      </c>
      <c r="H11" s="17">
        <f>IF($B11="","",COUNTIF(Rohdaten!$A$11:$A$410,$A11))</f>
        <v>5</v>
      </c>
      <c r="I11" s="29">
        <f t="shared" ref="I11:I35" si="0">IFERROR($H11/$G11,"")</f>
        <v>0.27777777777777779</v>
      </c>
      <c r="J11" s="22">
        <f>IFERROR(ROUND(AVERAGEIF(Rohdaten!$A$11:$A$410,$A11,Rohdaten!$B$11:$B$410),2),"")</f>
        <v>4.2</v>
      </c>
      <c r="K11" s="22">
        <f>IFERROR(ROUND(AVERAGEIF(Rohdaten!$A$11:$A$410,$A11,Rohdaten!$C$11:$C$410),2),"")</f>
        <v>4.2</v>
      </c>
      <c r="L11" s="22">
        <f>IFERROR(ROUND(AVERAGEIF(Rohdaten!$A$11:$A$410,$A11,Rohdaten!$D$11:$D$410),2),"")</f>
        <v>4.2</v>
      </c>
      <c r="M11" s="19">
        <f t="shared" ref="M11:M35" si="1">IFERROR(ROUND(AVERAGE($J11:$L11),2),"")</f>
        <v>4.2</v>
      </c>
      <c r="N11" s="24"/>
    </row>
    <row r="12" spans="1:14" ht="25.5" customHeight="1" x14ac:dyDescent="0.3">
      <c r="A12" s="25">
        <v>2</v>
      </c>
      <c r="B12" s="26" t="s">
        <v>115</v>
      </c>
      <c r="C12" s="27">
        <v>46513</v>
      </c>
      <c r="D12" s="28" t="s">
        <v>64</v>
      </c>
      <c r="E12" s="28" t="s">
        <v>116</v>
      </c>
      <c r="F12" s="23">
        <v>16</v>
      </c>
      <c r="G12" s="23">
        <v>12</v>
      </c>
      <c r="H12" s="17">
        <f>IF($B12="","",COUNTIF(Rohdaten!$A$11:$A$410,$A12))</f>
        <v>4</v>
      </c>
      <c r="I12" s="29">
        <f t="shared" si="0"/>
        <v>0.33333333333333331</v>
      </c>
      <c r="J12" s="22">
        <f>IFERROR(ROUND(AVERAGEIF(Rohdaten!$A$11:$A$410,$A12,Rohdaten!$B$11:$B$410),2),"")</f>
        <v>4</v>
      </c>
      <c r="K12" s="22">
        <f>IFERROR(ROUND(AVERAGEIF(Rohdaten!$A$11:$A$410,$A12,Rohdaten!$C$11:$C$410),2),"")</f>
        <v>4</v>
      </c>
      <c r="L12" s="22">
        <f>IFERROR(ROUND(AVERAGEIF(Rohdaten!$A$11:$A$410,$A12,Rohdaten!$D$11:$D$410),2),"")</f>
        <v>3.75</v>
      </c>
      <c r="M12" s="19">
        <f t="shared" si="1"/>
        <v>3.92</v>
      </c>
      <c r="N12" s="24"/>
    </row>
    <row r="13" spans="1:14" ht="25.5" customHeight="1" x14ac:dyDescent="0.3">
      <c r="A13" s="25">
        <v>3</v>
      </c>
      <c r="B13" s="26" t="s">
        <v>66</v>
      </c>
      <c r="C13" s="27">
        <v>46705</v>
      </c>
      <c r="D13" s="28" t="s">
        <v>66</v>
      </c>
      <c r="E13" s="28" t="s">
        <v>114</v>
      </c>
      <c r="F13" s="23">
        <v>120</v>
      </c>
      <c r="G13" s="23">
        <v>86</v>
      </c>
      <c r="H13" s="17">
        <f>IF($B13="","",COUNTIF(Rohdaten!$A$11:$A$410,$A13))</f>
        <v>5</v>
      </c>
      <c r="I13" s="29">
        <f t="shared" si="0"/>
        <v>5.8139534883720929E-2</v>
      </c>
      <c r="J13" s="22">
        <f>IFERROR(ROUND(AVERAGEIF(Rohdaten!$A$11:$A$410,$A13,Rohdaten!$B$11:$B$410),2),"")</f>
        <v>4.8</v>
      </c>
      <c r="K13" s="22">
        <f>IFERROR(ROUND(AVERAGEIF(Rohdaten!$A$11:$A$410,$A13,Rohdaten!$C$11:$C$410),2),"")</f>
        <v>4.2</v>
      </c>
      <c r="L13" s="22">
        <f>IFERROR(ROUND(AVERAGEIF(Rohdaten!$A$11:$A$410,$A13,Rohdaten!$D$11:$D$410),2),"")</f>
        <v>4.5999999999999996</v>
      </c>
      <c r="M13" s="19">
        <f t="shared" si="1"/>
        <v>4.53</v>
      </c>
      <c r="N13" s="24"/>
    </row>
    <row r="14" spans="1:14" ht="25.5" customHeight="1" x14ac:dyDescent="0.3">
      <c r="A14" s="25">
        <v>4</v>
      </c>
      <c r="B14" s="26"/>
      <c r="C14" s="27"/>
      <c r="D14" s="28"/>
      <c r="E14" s="28"/>
      <c r="F14" s="23"/>
      <c r="G14" s="23"/>
      <c r="H14" s="17" t="str">
        <f>IF($B14="","",COUNTIF(Rohdaten!$A$11:$A$410,$A14))</f>
        <v/>
      </c>
      <c r="I14" s="29" t="str">
        <f t="shared" si="0"/>
        <v/>
      </c>
      <c r="J14" s="22" t="str">
        <f>IFERROR(ROUND(AVERAGEIF(Rohdaten!$A$11:$A$410,$A14,Rohdaten!$B$11:$B$410),2),"")</f>
        <v/>
      </c>
      <c r="K14" s="22" t="str">
        <f>IFERROR(ROUND(AVERAGEIF(Rohdaten!$A$11:$A$410,$A14,Rohdaten!$C$11:$C$410),2),"")</f>
        <v/>
      </c>
      <c r="L14" s="22" t="str">
        <f>IFERROR(ROUND(AVERAGEIF(Rohdaten!$A$11:$A$410,$A14,Rohdaten!$D$11:$D$410),2),"")</f>
        <v/>
      </c>
      <c r="M14" s="19" t="str">
        <f t="shared" si="1"/>
        <v/>
      </c>
      <c r="N14" s="24"/>
    </row>
    <row r="15" spans="1:14" ht="25.5" customHeight="1" x14ac:dyDescent="0.3">
      <c r="A15" s="25">
        <v>5</v>
      </c>
      <c r="B15" s="26"/>
      <c r="C15" s="27"/>
      <c r="D15" s="28"/>
      <c r="E15" s="28"/>
      <c r="F15" s="23"/>
      <c r="G15" s="23"/>
      <c r="H15" s="17" t="str">
        <f>IF($B15="","",COUNTIF(Rohdaten!$A$11:$A$410,$A15))</f>
        <v/>
      </c>
      <c r="I15" s="29" t="str">
        <f t="shared" si="0"/>
        <v/>
      </c>
      <c r="J15" s="22" t="str">
        <f>IFERROR(ROUND(AVERAGEIF(Rohdaten!$A$11:$A$410,$A15,Rohdaten!$B$11:$B$410),2),"")</f>
        <v/>
      </c>
      <c r="K15" s="22" t="str">
        <f>IFERROR(ROUND(AVERAGEIF(Rohdaten!$A$11:$A$410,$A15,Rohdaten!$C$11:$C$410),2),"")</f>
        <v/>
      </c>
      <c r="L15" s="22" t="str">
        <f>IFERROR(ROUND(AVERAGEIF(Rohdaten!$A$11:$A$410,$A15,Rohdaten!$D$11:$D$410),2),"")</f>
        <v/>
      </c>
      <c r="M15" s="19" t="str">
        <f t="shared" si="1"/>
        <v/>
      </c>
      <c r="N15" s="24"/>
    </row>
    <row r="16" spans="1:14" ht="25.5" customHeight="1" x14ac:dyDescent="0.3">
      <c r="A16" s="25">
        <v>6</v>
      </c>
      <c r="B16" s="26"/>
      <c r="C16" s="27"/>
      <c r="D16" s="28"/>
      <c r="E16" s="28"/>
      <c r="F16" s="23"/>
      <c r="G16" s="23"/>
      <c r="H16" s="17" t="str">
        <f>IF($B16="","",COUNTIF(Rohdaten!$A$11:$A$410,$A16))</f>
        <v/>
      </c>
      <c r="I16" s="29" t="str">
        <f t="shared" si="0"/>
        <v/>
      </c>
      <c r="J16" s="22" t="str">
        <f>IFERROR(ROUND(AVERAGEIF(Rohdaten!$A$11:$A$410,$A16,Rohdaten!$B$11:$B$410),2),"")</f>
        <v/>
      </c>
      <c r="K16" s="22" t="str">
        <f>IFERROR(ROUND(AVERAGEIF(Rohdaten!$A$11:$A$410,$A16,Rohdaten!$C$11:$C$410),2),"")</f>
        <v/>
      </c>
      <c r="L16" s="22" t="str">
        <f>IFERROR(ROUND(AVERAGEIF(Rohdaten!$A$11:$A$410,$A16,Rohdaten!$D$11:$D$410),2),"")</f>
        <v/>
      </c>
      <c r="M16" s="19" t="str">
        <f t="shared" si="1"/>
        <v/>
      </c>
      <c r="N16" s="24"/>
    </row>
    <row r="17" spans="1:14" ht="25.5" customHeight="1" x14ac:dyDescent="0.3">
      <c r="A17" s="25">
        <v>7</v>
      </c>
      <c r="B17" s="26"/>
      <c r="C17" s="27"/>
      <c r="D17" s="28"/>
      <c r="E17" s="28"/>
      <c r="F17" s="23"/>
      <c r="G17" s="23"/>
      <c r="H17" s="17" t="str">
        <f>IF($B17="","",COUNTIF(Rohdaten!$A$11:$A$410,$A17))</f>
        <v/>
      </c>
      <c r="I17" s="29" t="str">
        <f t="shared" si="0"/>
        <v/>
      </c>
      <c r="J17" s="22" t="str">
        <f>IFERROR(ROUND(AVERAGEIF(Rohdaten!$A$11:$A$410,$A17,Rohdaten!$B$11:$B$410),2),"")</f>
        <v/>
      </c>
      <c r="K17" s="22" t="str">
        <f>IFERROR(ROUND(AVERAGEIF(Rohdaten!$A$11:$A$410,$A17,Rohdaten!$C$11:$C$410),2),"")</f>
        <v/>
      </c>
      <c r="L17" s="22" t="str">
        <f>IFERROR(ROUND(AVERAGEIF(Rohdaten!$A$11:$A$410,$A17,Rohdaten!$D$11:$D$410),2),"")</f>
        <v/>
      </c>
      <c r="M17" s="19" t="str">
        <f t="shared" si="1"/>
        <v/>
      </c>
      <c r="N17" s="24"/>
    </row>
    <row r="18" spans="1:14" ht="25.5" customHeight="1" x14ac:dyDescent="0.3">
      <c r="A18" s="25">
        <v>8</v>
      </c>
      <c r="B18" s="26"/>
      <c r="C18" s="27"/>
      <c r="D18" s="28"/>
      <c r="E18" s="28"/>
      <c r="F18" s="23"/>
      <c r="G18" s="23"/>
      <c r="H18" s="17" t="str">
        <f>IF($B18="","",COUNTIF(Rohdaten!$A$11:$A$410,$A18))</f>
        <v/>
      </c>
      <c r="I18" s="29" t="str">
        <f t="shared" si="0"/>
        <v/>
      </c>
      <c r="J18" s="22" t="str">
        <f>IFERROR(ROUND(AVERAGEIF(Rohdaten!$A$11:$A$410,$A18,Rohdaten!$B$11:$B$410),2),"")</f>
        <v/>
      </c>
      <c r="K18" s="22" t="str">
        <f>IFERROR(ROUND(AVERAGEIF(Rohdaten!$A$11:$A$410,$A18,Rohdaten!$C$11:$C$410),2),"")</f>
        <v/>
      </c>
      <c r="L18" s="22" t="str">
        <f>IFERROR(ROUND(AVERAGEIF(Rohdaten!$A$11:$A$410,$A18,Rohdaten!$D$11:$D$410),2),"")</f>
        <v/>
      </c>
      <c r="M18" s="19" t="str">
        <f t="shared" si="1"/>
        <v/>
      </c>
      <c r="N18" s="24"/>
    </row>
    <row r="19" spans="1:14" ht="25.5" customHeight="1" x14ac:dyDescent="0.3">
      <c r="A19" s="25">
        <v>9</v>
      </c>
      <c r="B19" s="26"/>
      <c r="C19" s="27"/>
      <c r="D19" s="28"/>
      <c r="E19" s="28"/>
      <c r="F19" s="23"/>
      <c r="G19" s="23"/>
      <c r="H19" s="17" t="str">
        <f>IF($B19="","",COUNTIF(Rohdaten!$A$11:$A$410,$A19))</f>
        <v/>
      </c>
      <c r="I19" s="29" t="str">
        <f t="shared" si="0"/>
        <v/>
      </c>
      <c r="J19" s="22" t="str">
        <f>IFERROR(ROUND(AVERAGEIF(Rohdaten!$A$11:$A$410,$A19,Rohdaten!$B$11:$B$410),2),"")</f>
        <v/>
      </c>
      <c r="K19" s="22" t="str">
        <f>IFERROR(ROUND(AVERAGEIF(Rohdaten!$A$11:$A$410,$A19,Rohdaten!$C$11:$C$410),2),"")</f>
        <v/>
      </c>
      <c r="L19" s="22" t="str">
        <f>IFERROR(ROUND(AVERAGEIF(Rohdaten!$A$11:$A$410,$A19,Rohdaten!$D$11:$D$410),2),"")</f>
        <v/>
      </c>
      <c r="M19" s="19" t="str">
        <f t="shared" si="1"/>
        <v/>
      </c>
      <c r="N19" s="24"/>
    </row>
    <row r="20" spans="1:14" ht="25.5" customHeight="1" x14ac:dyDescent="0.3">
      <c r="A20" s="25">
        <v>10</v>
      </c>
      <c r="B20" s="26"/>
      <c r="C20" s="27"/>
      <c r="D20" s="28"/>
      <c r="E20" s="28"/>
      <c r="F20" s="23"/>
      <c r="G20" s="23"/>
      <c r="H20" s="17" t="str">
        <f>IF($B20="","",COUNTIF(Rohdaten!$A$11:$A$410,$A20))</f>
        <v/>
      </c>
      <c r="I20" s="29" t="str">
        <f t="shared" si="0"/>
        <v/>
      </c>
      <c r="J20" s="22" t="str">
        <f>IFERROR(ROUND(AVERAGEIF(Rohdaten!$A$11:$A$410,$A20,Rohdaten!$B$11:$B$410),2),"")</f>
        <v/>
      </c>
      <c r="K20" s="22" t="str">
        <f>IFERROR(ROUND(AVERAGEIF(Rohdaten!$A$11:$A$410,$A20,Rohdaten!$C$11:$C$410),2),"")</f>
        <v/>
      </c>
      <c r="L20" s="22" t="str">
        <f>IFERROR(ROUND(AVERAGEIF(Rohdaten!$A$11:$A$410,$A20,Rohdaten!$D$11:$D$410),2),"")</f>
        <v/>
      </c>
      <c r="M20" s="19" t="str">
        <f t="shared" si="1"/>
        <v/>
      </c>
      <c r="N20" s="24"/>
    </row>
    <row r="21" spans="1:14" ht="25.5" customHeight="1" x14ac:dyDescent="0.3">
      <c r="A21" s="25">
        <v>11</v>
      </c>
      <c r="B21" s="26"/>
      <c r="C21" s="27"/>
      <c r="D21" s="28"/>
      <c r="E21" s="28"/>
      <c r="F21" s="23"/>
      <c r="G21" s="23"/>
      <c r="H21" s="17" t="str">
        <f>IF($B21="","",COUNTIF(Rohdaten!$A$11:$A$410,$A21))</f>
        <v/>
      </c>
      <c r="I21" s="29" t="str">
        <f t="shared" si="0"/>
        <v/>
      </c>
      <c r="J21" s="22" t="str">
        <f>IFERROR(ROUND(AVERAGEIF(Rohdaten!$A$11:$A$410,$A21,Rohdaten!$B$11:$B$410),2),"")</f>
        <v/>
      </c>
      <c r="K21" s="22" t="str">
        <f>IFERROR(ROUND(AVERAGEIF(Rohdaten!$A$11:$A$410,$A21,Rohdaten!$C$11:$C$410),2),"")</f>
        <v/>
      </c>
      <c r="L21" s="22" t="str">
        <f>IFERROR(ROUND(AVERAGEIF(Rohdaten!$A$11:$A$410,$A21,Rohdaten!$D$11:$D$410),2),"")</f>
        <v/>
      </c>
      <c r="M21" s="19" t="str">
        <f t="shared" si="1"/>
        <v/>
      </c>
      <c r="N21" s="24"/>
    </row>
    <row r="22" spans="1:14" ht="25.5" customHeight="1" x14ac:dyDescent="0.3">
      <c r="A22" s="25">
        <v>12</v>
      </c>
      <c r="B22" s="26"/>
      <c r="C22" s="27"/>
      <c r="D22" s="28"/>
      <c r="E22" s="28"/>
      <c r="F22" s="23"/>
      <c r="G22" s="23"/>
      <c r="H22" s="17" t="str">
        <f>IF($B22="","",COUNTIF(Rohdaten!$A$11:$A$410,$A22))</f>
        <v/>
      </c>
      <c r="I22" s="29" t="str">
        <f t="shared" si="0"/>
        <v/>
      </c>
      <c r="J22" s="22" t="str">
        <f>IFERROR(ROUND(AVERAGEIF(Rohdaten!$A$11:$A$410,$A22,Rohdaten!$B$11:$B$410),2),"")</f>
        <v/>
      </c>
      <c r="K22" s="22" t="str">
        <f>IFERROR(ROUND(AVERAGEIF(Rohdaten!$A$11:$A$410,$A22,Rohdaten!$C$11:$C$410),2),"")</f>
        <v/>
      </c>
      <c r="L22" s="22" t="str">
        <f>IFERROR(ROUND(AVERAGEIF(Rohdaten!$A$11:$A$410,$A22,Rohdaten!$D$11:$D$410),2),"")</f>
        <v/>
      </c>
      <c r="M22" s="19" t="str">
        <f t="shared" si="1"/>
        <v/>
      </c>
      <c r="N22" s="24"/>
    </row>
    <row r="23" spans="1:14" ht="25.5" customHeight="1" x14ac:dyDescent="0.3">
      <c r="A23" s="25">
        <v>13</v>
      </c>
      <c r="B23" s="26"/>
      <c r="C23" s="27"/>
      <c r="D23" s="28"/>
      <c r="E23" s="28"/>
      <c r="F23" s="23"/>
      <c r="G23" s="23"/>
      <c r="H23" s="17" t="str">
        <f>IF($B23="","",COUNTIF(Rohdaten!$A$11:$A$410,$A23))</f>
        <v/>
      </c>
      <c r="I23" s="29" t="str">
        <f t="shared" si="0"/>
        <v/>
      </c>
      <c r="J23" s="22" t="str">
        <f>IFERROR(ROUND(AVERAGEIF(Rohdaten!$A$11:$A$410,$A23,Rohdaten!$B$11:$B$410),2),"")</f>
        <v/>
      </c>
      <c r="K23" s="22" t="str">
        <f>IFERROR(ROUND(AVERAGEIF(Rohdaten!$A$11:$A$410,$A23,Rohdaten!$C$11:$C$410),2),"")</f>
        <v/>
      </c>
      <c r="L23" s="22" t="str">
        <f>IFERROR(ROUND(AVERAGEIF(Rohdaten!$A$11:$A$410,$A23,Rohdaten!$D$11:$D$410),2),"")</f>
        <v/>
      </c>
      <c r="M23" s="19" t="str">
        <f t="shared" si="1"/>
        <v/>
      </c>
      <c r="N23" s="24"/>
    </row>
    <row r="24" spans="1:14" ht="25.5" customHeight="1" x14ac:dyDescent="0.3">
      <c r="A24" s="25">
        <v>14</v>
      </c>
      <c r="B24" s="26"/>
      <c r="C24" s="27"/>
      <c r="D24" s="28"/>
      <c r="E24" s="28"/>
      <c r="F24" s="23"/>
      <c r="G24" s="23"/>
      <c r="H24" s="17" t="str">
        <f>IF($B24="","",COUNTIF(Rohdaten!$A$11:$A$410,$A24))</f>
        <v/>
      </c>
      <c r="I24" s="29" t="str">
        <f t="shared" si="0"/>
        <v/>
      </c>
      <c r="J24" s="22" t="str">
        <f>IFERROR(ROUND(AVERAGEIF(Rohdaten!$A$11:$A$410,$A24,Rohdaten!$B$11:$B$410),2),"")</f>
        <v/>
      </c>
      <c r="K24" s="22" t="str">
        <f>IFERROR(ROUND(AVERAGEIF(Rohdaten!$A$11:$A$410,$A24,Rohdaten!$C$11:$C$410),2),"")</f>
        <v/>
      </c>
      <c r="L24" s="22" t="str">
        <f>IFERROR(ROUND(AVERAGEIF(Rohdaten!$A$11:$A$410,$A24,Rohdaten!$D$11:$D$410),2),"")</f>
        <v/>
      </c>
      <c r="M24" s="19" t="str">
        <f t="shared" si="1"/>
        <v/>
      </c>
      <c r="N24" s="24"/>
    </row>
    <row r="25" spans="1:14" ht="25.5" customHeight="1" x14ac:dyDescent="0.3">
      <c r="A25" s="25">
        <v>15</v>
      </c>
      <c r="B25" s="26"/>
      <c r="C25" s="27"/>
      <c r="D25" s="28"/>
      <c r="E25" s="28"/>
      <c r="F25" s="23"/>
      <c r="G25" s="23"/>
      <c r="H25" s="17" t="str">
        <f>IF($B25="","",COUNTIF(Rohdaten!$A$11:$A$410,$A25))</f>
        <v/>
      </c>
      <c r="I25" s="29" t="str">
        <f t="shared" si="0"/>
        <v/>
      </c>
      <c r="J25" s="22" t="str">
        <f>IFERROR(ROUND(AVERAGEIF(Rohdaten!$A$11:$A$410,$A25,Rohdaten!$B$11:$B$410),2),"")</f>
        <v/>
      </c>
      <c r="K25" s="22" t="str">
        <f>IFERROR(ROUND(AVERAGEIF(Rohdaten!$A$11:$A$410,$A25,Rohdaten!$C$11:$C$410),2),"")</f>
        <v/>
      </c>
      <c r="L25" s="22" t="str">
        <f>IFERROR(ROUND(AVERAGEIF(Rohdaten!$A$11:$A$410,$A25,Rohdaten!$D$11:$D$410),2),"")</f>
        <v/>
      </c>
      <c r="M25" s="19" t="str">
        <f t="shared" si="1"/>
        <v/>
      </c>
      <c r="N25" s="24"/>
    </row>
    <row r="26" spans="1:14" ht="25.5" customHeight="1" x14ac:dyDescent="0.3">
      <c r="A26" s="25">
        <v>16</v>
      </c>
      <c r="B26" s="26"/>
      <c r="C26" s="27"/>
      <c r="D26" s="28"/>
      <c r="E26" s="28"/>
      <c r="F26" s="23"/>
      <c r="G26" s="23"/>
      <c r="H26" s="17" t="str">
        <f>IF($B26="","",COUNTIF(Rohdaten!$A$11:$A$410,$A26))</f>
        <v/>
      </c>
      <c r="I26" s="29" t="str">
        <f t="shared" si="0"/>
        <v/>
      </c>
      <c r="J26" s="22" t="str">
        <f>IFERROR(ROUND(AVERAGEIF(Rohdaten!$A$11:$A$410,$A26,Rohdaten!$B$11:$B$410),2),"")</f>
        <v/>
      </c>
      <c r="K26" s="22" t="str">
        <f>IFERROR(ROUND(AVERAGEIF(Rohdaten!$A$11:$A$410,$A26,Rohdaten!$C$11:$C$410),2),"")</f>
        <v/>
      </c>
      <c r="L26" s="22" t="str">
        <f>IFERROR(ROUND(AVERAGEIF(Rohdaten!$A$11:$A$410,$A26,Rohdaten!$D$11:$D$410),2),"")</f>
        <v/>
      </c>
      <c r="M26" s="19" t="str">
        <f t="shared" si="1"/>
        <v/>
      </c>
      <c r="N26" s="24"/>
    </row>
    <row r="27" spans="1:14" ht="25.5" customHeight="1" x14ac:dyDescent="0.3">
      <c r="A27" s="25">
        <v>17</v>
      </c>
      <c r="B27" s="26"/>
      <c r="C27" s="27"/>
      <c r="D27" s="28"/>
      <c r="E27" s="28"/>
      <c r="F27" s="23"/>
      <c r="G27" s="23"/>
      <c r="H27" s="17" t="str">
        <f>IF($B27="","",COUNTIF(Rohdaten!$A$11:$A$410,$A27))</f>
        <v/>
      </c>
      <c r="I27" s="29" t="str">
        <f t="shared" si="0"/>
        <v/>
      </c>
      <c r="J27" s="22" t="str">
        <f>IFERROR(ROUND(AVERAGEIF(Rohdaten!$A$11:$A$410,$A27,Rohdaten!$B$11:$B$410),2),"")</f>
        <v/>
      </c>
      <c r="K27" s="22" t="str">
        <f>IFERROR(ROUND(AVERAGEIF(Rohdaten!$A$11:$A$410,$A27,Rohdaten!$C$11:$C$410),2),"")</f>
        <v/>
      </c>
      <c r="L27" s="22" t="str">
        <f>IFERROR(ROUND(AVERAGEIF(Rohdaten!$A$11:$A$410,$A27,Rohdaten!$D$11:$D$410),2),"")</f>
        <v/>
      </c>
      <c r="M27" s="19" t="str">
        <f t="shared" si="1"/>
        <v/>
      </c>
      <c r="N27" s="24"/>
    </row>
    <row r="28" spans="1:14" ht="25.5" customHeight="1" x14ac:dyDescent="0.3">
      <c r="A28" s="25">
        <v>18</v>
      </c>
      <c r="B28" s="26"/>
      <c r="C28" s="27"/>
      <c r="D28" s="28"/>
      <c r="E28" s="28"/>
      <c r="F28" s="23"/>
      <c r="G28" s="23"/>
      <c r="H28" s="17" t="str">
        <f>IF($B28="","",COUNTIF(Rohdaten!$A$11:$A$410,$A28))</f>
        <v/>
      </c>
      <c r="I28" s="29" t="str">
        <f t="shared" si="0"/>
        <v/>
      </c>
      <c r="J28" s="22" t="str">
        <f>IFERROR(ROUND(AVERAGEIF(Rohdaten!$A$11:$A$410,$A28,Rohdaten!$B$11:$B$410),2),"")</f>
        <v/>
      </c>
      <c r="K28" s="22" t="str">
        <f>IFERROR(ROUND(AVERAGEIF(Rohdaten!$A$11:$A$410,$A28,Rohdaten!$C$11:$C$410),2),"")</f>
        <v/>
      </c>
      <c r="L28" s="22" t="str">
        <f>IFERROR(ROUND(AVERAGEIF(Rohdaten!$A$11:$A$410,$A28,Rohdaten!$D$11:$D$410),2),"")</f>
        <v/>
      </c>
      <c r="M28" s="19" t="str">
        <f t="shared" si="1"/>
        <v/>
      </c>
      <c r="N28" s="24"/>
    </row>
    <row r="29" spans="1:14" ht="25.5" customHeight="1" x14ac:dyDescent="0.3">
      <c r="A29" s="25">
        <v>19</v>
      </c>
      <c r="B29" s="26"/>
      <c r="C29" s="27"/>
      <c r="D29" s="28"/>
      <c r="E29" s="28"/>
      <c r="F29" s="23"/>
      <c r="G29" s="23"/>
      <c r="H29" s="17" t="str">
        <f>IF($B29="","",COUNTIF(Rohdaten!$A$11:$A$410,$A29))</f>
        <v/>
      </c>
      <c r="I29" s="29" t="str">
        <f t="shared" si="0"/>
        <v/>
      </c>
      <c r="J29" s="22" t="str">
        <f>IFERROR(ROUND(AVERAGEIF(Rohdaten!$A$11:$A$410,$A29,Rohdaten!$B$11:$B$410),2),"")</f>
        <v/>
      </c>
      <c r="K29" s="22" t="str">
        <f>IFERROR(ROUND(AVERAGEIF(Rohdaten!$A$11:$A$410,$A29,Rohdaten!$C$11:$C$410),2),"")</f>
        <v/>
      </c>
      <c r="L29" s="22" t="str">
        <f>IFERROR(ROUND(AVERAGEIF(Rohdaten!$A$11:$A$410,$A29,Rohdaten!$D$11:$D$410),2),"")</f>
        <v/>
      </c>
      <c r="M29" s="19" t="str">
        <f t="shared" si="1"/>
        <v/>
      </c>
      <c r="N29" s="24"/>
    </row>
    <row r="30" spans="1:14" ht="25.5" customHeight="1" x14ac:dyDescent="0.3">
      <c r="A30" s="25">
        <v>20</v>
      </c>
      <c r="B30" s="26"/>
      <c r="C30" s="27"/>
      <c r="D30" s="28"/>
      <c r="E30" s="28"/>
      <c r="F30" s="23"/>
      <c r="G30" s="23"/>
      <c r="H30" s="17" t="str">
        <f>IF($B30="","",COUNTIF(Rohdaten!$A$11:$A$410,$A30))</f>
        <v/>
      </c>
      <c r="I30" s="29" t="str">
        <f t="shared" si="0"/>
        <v/>
      </c>
      <c r="J30" s="22" t="str">
        <f>IFERROR(ROUND(AVERAGEIF(Rohdaten!$A$11:$A$410,$A30,Rohdaten!$B$11:$B$410),2),"")</f>
        <v/>
      </c>
      <c r="K30" s="22" t="str">
        <f>IFERROR(ROUND(AVERAGEIF(Rohdaten!$A$11:$A$410,$A30,Rohdaten!$C$11:$C$410),2),"")</f>
        <v/>
      </c>
      <c r="L30" s="22" t="str">
        <f>IFERROR(ROUND(AVERAGEIF(Rohdaten!$A$11:$A$410,$A30,Rohdaten!$D$11:$D$410),2),"")</f>
        <v/>
      </c>
      <c r="M30" s="19" t="str">
        <f t="shared" si="1"/>
        <v/>
      </c>
      <c r="N30" s="24"/>
    </row>
    <row r="31" spans="1:14" ht="25.5" customHeight="1" x14ac:dyDescent="0.3">
      <c r="A31" s="25">
        <v>21</v>
      </c>
      <c r="B31" s="26"/>
      <c r="C31" s="27"/>
      <c r="D31" s="28"/>
      <c r="E31" s="28"/>
      <c r="F31" s="23"/>
      <c r="G31" s="23"/>
      <c r="H31" s="17" t="str">
        <f>IF($B31="","",COUNTIF(Rohdaten!$A$11:$A$410,$A31))</f>
        <v/>
      </c>
      <c r="I31" s="29" t="str">
        <f t="shared" si="0"/>
        <v/>
      </c>
      <c r="J31" s="22" t="str">
        <f>IFERROR(ROUND(AVERAGEIF(Rohdaten!$A$11:$A$410,$A31,Rohdaten!$B$11:$B$410),2),"")</f>
        <v/>
      </c>
      <c r="K31" s="22" t="str">
        <f>IFERROR(ROUND(AVERAGEIF(Rohdaten!$A$11:$A$410,$A31,Rohdaten!$C$11:$C$410),2),"")</f>
        <v/>
      </c>
      <c r="L31" s="22" t="str">
        <f>IFERROR(ROUND(AVERAGEIF(Rohdaten!$A$11:$A$410,$A31,Rohdaten!$D$11:$D$410),2),"")</f>
        <v/>
      </c>
      <c r="M31" s="19" t="str">
        <f t="shared" si="1"/>
        <v/>
      </c>
      <c r="N31" s="24"/>
    </row>
    <row r="32" spans="1:14" ht="25.5" customHeight="1" x14ac:dyDescent="0.3">
      <c r="A32" s="25">
        <v>22</v>
      </c>
      <c r="B32" s="26"/>
      <c r="C32" s="27"/>
      <c r="D32" s="28"/>
      <c r="E32" s="28"/>
      <c r="F32" s="23"/>
      <c r="G32" s="23"/>
      <c r="H32" s="17" t="str">
        <f>IF($B32="","",COUNTIF(Rohdaten!$A$11:$A$410,$A32))</f>
        <v/>
      </c>
      <c r="I32" s="29" t="str">
        <f t="shared" si="0"/>
        <v/>
      </c>
      <c r="J32" s="22" t="str">
        <f>IFERROR(ROUND(AVERAGEIF(Rohdaten!$A$11:$A$410,$A32,Rohdaten!$B$11:$B$410),2),"")</f>
        <v/>
      </c>
      <c r="K32" s="22" t="str">
        <f>IFERROR(ROUND(AVERAGEIF(Rohdaten!$A$11:$A$410,$A32,Rohdaten!$C$11:$C$410),2),"")</f>
        <v/>
      </c>
      <c r="L32" s="22" t="str">
        <f>IFERROR(ROUND(AVERAGEIF(Rohdaten!$A$11:$A$410,$A32,Rohdaten!$D$11:$D$410),2),"")</f>
        <v/>
      </c>
      <c r="M32" s="19" t="str">
        <f t="shared" si="1"/>
        <v/>
      </c>
      <c r="N32" s="24"/>
    </row>
    <row r="33" spans="1:14" ht="25.5" customHeight="1" x14ac:dyDescent="0.3">
      <c r="A33" s="25">
        <v>23</v>
      </c>
      <c r="B33" s="26"/>
      <c r="C33" s="27"/>
      <c r="D33" s="28"/>
      <c r="E33" s="28"/>
      <c r="F33" s="23"/>
      <c r="G33" s="23"/>
      <c r="H33" s="17" t="str">
        <f>IF($B33="","",COUNTIF(Rohdaten!$A$11:$A$410,$A33))</f>
        <v/>
      </c>
      <c r="I33" s="29" t="str">
        <f t="shared" si="0"/>
        <v/>
      </c>
      <c r="J33" s="22" t="str">
        <f>IFERROR(ROUND(AVERAGEIF(Rohdaten!$A$11:$A$410,$A33,Rohdaten!$B$11:$B$410),2),"")</f>
        <v/>
      </c>
      <c r="K33" s="22" t="str">
        <f>IFERROR(ROUND(AVERAGEIF(Rohdaten!$A$11:$A$410,$A33,Rohdaten!$C$11:$C$410),2),"")</f>
        <v/>
      </c>
      <c r="L33" s="22" t="str">
        <f>IFERROR(ROUND(AVERAGEIF(Rohdaten!$A$11:$A$410,$A33,Rohdaten!$D$11:$D$410),2),"")</f>
        <v/>
      </c>
      <c r="M33" s="19" t="str">
        <f t="shared" si="1"/>
        <v/>
      </c>
      <c r="N33" s="24"/>
    </row>
    <row r="34" spans="1:14" ht="25.5" customHeight="1" x14ac:dyDescent="0.3">
      <c r="A34" s="25">
        <v>24</v>
      </c>
      <c r="B34" s="26"/>
      <c r="C34" s="27"/>
      <c r="D34" s="28"/>
      <c r="E34" s="28"/>
      <c r="F34" s="23"/>
      <c r="G34" s="23"/>
      <c r="H34" s="17" t="str">
        <f>IF($B34="","",COUNTIF(Rohdaten!$A$11:$A$410,$A34))</f>
        <v/>
      </c>
      <c r="I34" s="29" t="str">
        <f t="shared" si="0"/>
        <v/>
      </c>
      <c r="J34" s="22" t="str">
        <f>IFERROR(ROUND(AVERAGEIF(Rohdaten!$A$11:$A$410,$A34,Rohdaten!$B$11:$B$410),2),"")</f>
        <v/>
      </c>
      <c r="K34" s="22" t="str">
        <f>IFERROR(ROUND(AVERAGEIF(Rohdaten!$A$11:$A$410,$A34,Rohdaten!$C$11:$C$410),2),"")</f>
        <v/>
      </c>
      <c r="L34" s="22" t="str">
        <f>IFERROR(ROUND(AVERAGEIF(Rohdaten!$A$11:$A$410,$A34,Rohdaten!$D$11:$D$410),2),"")</f>
        <v/>
      </c>
      <c r="M34" s="19" t="str">
        <f t="shared" si="1"/>
        <v/>
      </c>
      <c r="N34" s="24"/>
    </row>
    <row r="35" spans="1:14" ht="25.5" customHeight="1" x14ac:dyDescent="0.3">
      <c r="A35" s="25">
        <v>25</v>
      </c>
      <c r="B35" s="26"/>
      <c r="C35" s="27"/>
      <c r="D35" s="28"/>
      <c r="E35" s="28"/>
      <c r="F35" s="23"/>
      <c r="G35" s="23"/>
      <c r="H35" s="17" t="str">
        <f>IF($B35="","",COUNTIF(Rohdaten!$A$11:$A$410,$A35))</f>
        <v/>
      </c>
      <c r="I35" s="29" t="str">
        <f t="shared" si="0"/>
        <v/>
      </c>
      <c r="J35" s="22" t="str">
        <f>IFERROR(ROUND(AVERAGEIF(Rohdaten!$A$11:$A$410,$A35,Rohdaten!$B$11:$B$410),2),"")</f>
        <v/>
      </c>
      <c r="K35" s="22" t="str">
        <f>IFERROR(ROUND(AVERAGEIF(Rohdaten!$A$11:$A$410,$A35,Rohdaten!$C$11:$C$410),2),"")</f>
        <v/>
      </c>
      <c r="L35" s="22" t="str">
        <f>IFERROR(ROUND(AVERAGEIF(Rohdaten!$A$11:$A$410,$A35,Rohdaten!$D$11:$D$410),2),"")</f>
        <v/>
      </c>
      <c r="M35" s="19" t="str">
        <f t="shared" si="1"/>
        <v/>
      </c>
      <c r="N35" s="24"/>
    </row>
    <row r="38" spans="1:14" x14ac:dyDescent="0.3">
      <c r="A38" s="9" t="s">
        <v>38</v>
      </c>
    </row>
  </sheetData>
  <autoFilter ref="A10:N35" xr:uid="{00000000-0009-0000-0000-000003000000}"/>
  <dataValidations count="2">
    <dataValidation type="list" allowBlank="1" sqref="D11:D35" xr:uid="{00000000-0002-0000-0300-000000000000}">
      <formula1>L_Art</formula1>
      <formula2>0</formula2>
    </dataValidation>
    <dataValidation type="list" allowBlank="1" sqref="E11:E35" xr:uid="{00000000-0002-0000-0300-000001000000}">
      <formula1>L_Zielgruppe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35"/>
  <sheetViews>
    <sheetView showGridLines="0" zoomScaleNormal="100" workbookViewId="0"/>
  </sheetViews>
  <sheetFormatPr baseColWidth="10" defaultColWidth="8.6640625" defaultRowHeight="14.4" x14ac:dyDescent="0.3"/>
  <cols>
    <col min="1" max="1" width="30" customWidth="1"/>
    <col min="2" max="3" width="56" customWidth="1"/>
  </cols>
  <sheetData>
    <row r="1" spans="1:4" ht="18.75" customHeight="1" x14ac:dyDescent="0.3"/>
    <row r="2" spans="1:4" ht="18.75" customHeight="1" x14ac:dyDescent="0.3"/>
    <row r="3" spans="1:4" ht="18.75" customHeight="1" x14ac:dyDescent="0.3"/>
    <row r="4" spans="1:4" ht="18.75" customHeight="1" x14ac:dyDescent="0.3"/>
    <row r="5" spans="1:4" ht="18.75" customHeight="1" x14ac:dyDescent="0.3"/>
    <row r="6" spans="1:4" ht="19.2" x14ac:dyDescent="0.35">
      <c r="A6" s="1" t="s">
        <v>117</v>
      </c>
    </row>
    <row r="7" spans="1:4" x14ac:dyDescent="0.3">
      <c r="A7" s="2" t="s">
        <v>118</v>
      </c>
    </row>
    <row r="8" spans="1:4" ht="3" customHeight="1" x14ac:dyDescent="0.3">
      <c r="A8" s="3"/>
      <c r="B8" s="3"/>
      <c r="C8" s="3"/>
      <c r="D8" s="3"/>
    </row>
    <row r="10" spans="1:4" ht="30" customHeight="1" x14ac:dyDescent="0.3">
      <c r="A10" s="15" t="s">
        <v>71</v>
      </c>
      <c r="B10" s="15" t="s">
        <v>119</v>
      </c>
      <c r="C10" s="15" t="s">
        <v>120</v>
      </c>
    </row>
    <row r="11" spans="1:4" ht="21.75" customHeight="1" x14ac:dyDescent="0.3">
      <c r="A11" s="21" t="str">
        <f>IFERROR(IF(Rohdaten!$A11="","",INDEX(Anlässe!$B$11:$B$35,Rohdaten!$A11)),"")</f>
        <v>ERFA Vereine Frühling</v>
      </c>
      <c r="B11" s="21" t="str">
        <f>IF(Rohdaten!$E11="","",Rohdaten!$E11)</f>
        <v>Kontakt zu zwei Vereinen, mit denen wir zusammenspannen wollen</v>
      </c>
      <c r="C11" s="21" t="str">
        <f>IF(Rohdaten!$F11="","",Rohdaten!$F11)</f>
        <v>Weniger Input, mehr Austausch</v>
      </c>
    </row>
    <row r="12" spans="1:4" ht="21.75" customHeight="1" x14ac:dyDescent="0.3">
      <c r="A12" s="21" t="str">
        <f>IFERROR(IF(Rohdaten!$A12="","",INDEX(Anlässe!$B$11:$B$35,Rohdaten!$A12)),"")</f>
        <v>ERFA Vereine Frühling</v>
      </c>
      <c r="B12" s="21" t="str">
        <f>IF(Rohdaten!$E12="","",Rohdaten!$E12)</f>
        <v>Die Idee mit dem gemeinsamen Materialpool</v>
      </c>
      <c r="C12" s="21" t="str">
        <f>IF(Rohdaten!$F12="","",Rohdaten!$F12)</f>
        <v>Früher beginnen, 18 Uhr ist knapp</v>
      </c>
    </row>
    <row r="13" spans="1:4" ht="21.75" customHeight="1" x14ac:dyDescent="0.3">
      <c r="A13" s="21" t="str">
        <f>IFERROR(IF(Rohdaten!$A13="","",INDEX(Anlässe!$B$11:$B$35,Rohdaten!$A13)),"")</f>
        <v>ERFA Vereine Frühling</v>
      </c>
      <c r="B13" s="21" t="str">
        <f>IF(Rohdaten!$E13="","",Rohdaten!$E13)</f>
        <v>Übersicht über die Fördermittel</v>
      </c>
      <c r="C13" s="21" t="str">
        <f>IF(Rohdaten!$F13="","",Rohdaten!$F13)</f>
        <v/>
      </c>
    </row>
    <row r="14" spans="1:4" ht="21.75" customHeight="1" x14ac:dyDescent="0.3">
      <c r="A14" s="21" t="str">
        <f>IFERROR(IF(Rohdaten!$A14="","",INDEX(Anlässe!$B$11:$B$35,Rohdaten!$A14)),"")</f>
        <v>ERFA Vereine Frühling</v>
      </c>
      <c r="B14" s="21" t="str">
        <f>IF(Rohdaten!$E14="","",Rohdaten!$E14)</f>
        <v/>
      </c>
      <c r="C14" s="21" t="str">
        <f>IF(Rohdaten!$F14="","",Rohdaten!$F14)</f>
        <v>Konkretere Beispiele aus anderen Gemeinden</v>
      </c>
    </row>
    <row r="15" spans="1:4" ht="21.75" customHeight="1" x14ac:dyDescent="0.3">
      <c r="A15" s="21" t="str">
        <f>IFERROR(IF(Rohdaten!$A15="","",INDEX(Anlässe!$B$11:$B$35,Rohdaten!$A15)),"")</f>
        <v>ERFA Vereine Frühling</v>
      </c>
      <c r="B15" s="21" t="str">
        <f>IF(Rohdaten!$E15="","",Rohdaten!$E15)</f>
        <v>Der Austausch in den Kleingruppen</v>
      </c>
      <c r="C15" s="21" t="str">
        <f>IF(Rohdaten!$F15="","",Rohdaten!$F15)</f>
        <v>Nichts, so weitermachen</v>
      </c>
    </row>
    <row r="16" spans="1:4" ht="21.75" customHeight="1" x14ac:dyDescent="0.3">
      <c r="A16" s="21" t="str">
        <f>IFERROR(IF(Rohdaten!$A16="","",INDEX(Anlässe!$B$11:$B$35,Rohdaten!$A16)),"")</f>
        <v>Workshop Hallenbelegung</v>
      </c>
      <c r="B16" s="21" t="str">
        <f>IF(Rohdaten!$E16="","",Rohdaten!$E16)</f>
        <v>Wie andere Gemeinden die Belegung regeln</v>
      </c>
      <c r="C16" s="21" t="str">
        <f>IF(Rohdaten!$F16="","",Rohdaten!$F16)</f>
        <v>Mehr Zeit für Fragen</v>
      </c>
    </row>
    <row r="17" spans="1:3" ht="21.75" customHeight="1" x14ac:dyDescent="0.3">
      <c r="A17" s="21" t="str">
        <f>IFERROR(IF(Rohdaten!$A17="","",INDEX(Anlässe!$B$11:$B$35,Rohdaten!$A17)),"")</f>
        <v>Workshop Hallenbelegung</v>
      </c>
      <c r="B17" s="21" t="str">
        <f>IF(Rohdaten!$E17="","",Rohdaten!$E17)</f>
        <v>Das Kriterienraster für die Hallenvergabe</v>
      </c>
      <c r="C17" s="21" t="str">
        <f>IF(Rohdaten!$F17="","",Rohdaten!$F17)</f>
        <v/>
      </c>
    </row>
    <row r="18" spans="1:3" ht="21.75" customHeight="1" x14ac:dyDescent="0.3">
      <c r="A18" s="21" t="str">
        <f>IFERROR(IF(Rohdaten!$A18="","",INDEX(Anlässe!$B$11:$B$35,Rohdaten!$A18)),"")</f>
        <v>Workshop Hallenbelegung</v>
      </c>
      <c r="B18" s="21" t="str">
        <f>IF(Rohdaten!$E18="","",Rohdaten!$E18)</f>
        <v/>
      </c>
      <c r="C18" s="21" t="str">
        <f>IF(Rohdaten!$F18="","",Rohdaten!$F18)</f>
        <v>Der Raum war zu klein</v>
      </c>
    </row>
    <row r="19" spans="1:3" ht="21.75" customHeight="1" x14ac:dyDescent="0.3">
      <c r="A19" s="21" t="str">
        <f>IFERROR(IF(Rohdaten!$A19="","",INDEX(Anlässe!$B$11:$B$35,Rohdaten!$A19)),"")</f>
        <v>Workshop Hallenbelegung</v>
      </c>
      <c r="B19" s="21" t="str">
        <f>IF(Rohdaten!$E19="","",Rohdaten!$E19)</f>
        <v>Kontakte zur Nachbargemeinde</v>
      </c>
      <c r="C19" s="21" t="str">
        <f>IF(Rohdaten!$F19="","",Rohdaten!$F19)</f>
        <v>Unterlagen vorher verschicken</v>
      </c>
    </row>
    <row r="20" spans="1:3" ht="21.75" customHeight="1" x14ac:dyDescent="0.3">
      <c r="A20" s="21" t="str">
        <f>IFERROR(IF(Rohdaten!$A20="","",INDEX(Anlässe!$B$11:$B$35,Rohdaten!$A20)),"")</f>
        <v>Wertschätzungsanlass</v>
      </c>
      <c r="B20" s="21" t="str">
        <f>IF(Rohdaten!$E20="","",Rohdaten!$E20)</f>
        <v>Die Wertschätzung ist angekommen</v>
      </c>
      <c r="C20" s="21" t="str">
        <f>IF(Rohdaten!$F20="","",Rohdaten!$F20)</f>
        <v>Nichts</v>
      </c>
    </row>
    <row r="21" spans="1:3" ht="21.75" customHeight="1" x14ac:dyDescent="0.3">
      <c r="A21" s="21" t="str">
        <f>IFERROR(IF(Rohdaten!$A21="","",INDEX(Anlässe!$B$11:$B$35,Rohdaten!$A21)),"")</f>
        <v>Wertschätzungsanlass</v>
      </c>
      <c r="B21" s="21" t="str">
        <f>IF(Rohdaten!$E21="","",Rohdaten!$E21)</f>
        <v>Schöner Abend, gute Gespräche</v>
      </c>
      <c r="C21" s="21" t="str">
        <f>IF(Rohdaten!$F21="","",Rohdaten!$F21)</f>
        <v/>
      </c>
    </row>
    <row r="22" spans="1:3" ht="21.75" customHeight="1" x14ac:dyDescent="0.3">
      <c r="A22" s="21" t="str">
        <f>IFERROR(IF(Rohdaten!$A22="","",INDEX(Anlässe!$B$11:$B$35,Rohdaten!$A22)),"")</f>
        <v>Wertschätzungsanlass</v>
      </c>
      <c r="B22" s="21" t="str">
        <f>IF(Rohdaten!$E22="","",Rohdaten!$E22)</f>
        <v/>
      </c>
      <c r="C22" s="21" t="str">
        <f>IF(Rohdaten!$F22="","",Rohdaten!$F22)</f>
        <v>Etwas kürzer halten</v>
      </c>
    </row>
    <row r="23" spans="1:3" ht="21.75" customHeight="1" x14ac:dyDescent="0.3">
      <c r="A23" s="21" t="str">
        <f>IFERROR(IF(Rohdaten!$A23="","",INDEX(Anlässe!$B$11:$B$35,Rohdaten!$A23)),"")</f>
        <v>Wertschätzungsanlass</v>
      </c>
      <c r="B23" s="21" t="str">
        <f>IF(Rohdaten!$E23="","",Rohdaten!$E23)</f>
        <v>Dass die Gemeinde unsere Arbeit sieht</v>
      </c>
      <c r="C23" s="21" t="str">
        <f>IF(Rohdaten!$F23="","",Rohdaten!$F23)</f>
        <v/>
      </c>
    </row>
    <row r="24" spans="1:3" ht="21.75" customHeight="1" x14ac:dyDescent="0.3">
      <c r="A24" s="21" t="str">
        <f>IFERROR(IF(Rohdaten!$A24="","",INDEX(Anlässe!$B$11:$B$35,Rohdaten!$A24)),"")</f>
        <v>Wertschätzungsanlass</v>
      </c>
      <c r="B24" s="21" t="str">
        <f>IF(Rohdaten!$E24="","",Rohdaten!$E24)</f>
        <v>Austausch mit anderen Vereinen</v>
      </c>
      <c r="C24" s="21" t="str">
        <f>IF(Rohdaten!$F24="","",Rohdaten!$F24)</f>
        <v>Jedes Jahr wiederholen</v>
      </c>
    </row>
    <row r="25" spans="1:3" ht="21.75" customHeight="1" x14ac:dyDescent="0.3">
      <c r="A25" s="21" t="str">
        <f>IFERROR(IF(Rohdaten!$A25="","",INDEX(Anlässe!$B$11:$B$35,Rohdaten!$A25)),"")</f>
        <v/>
      </c>
      <c r="B25" s="21" t="str">
        <f>IF(Rohdaten!$E25="","",Rohdaten!$E25)</f>
        <v/>
      </c>
      <c r="C25" s="21" t="str">
        <f>IF(Rohdaten!$F25="","",Rohdaten!$F25)</f>
        <v/>
      </c>
    </row>
    <row r="26" spans="1:3" ht="21.75" customHeight="1" x14ac:dyDescent="0.3">
      <c r="A26" s="21" t="str">
        <f>IFERROR(IF(Rohdaten!$A26="","",INDEX(Anlässe!$B$11:$B$35,Rohdaten!$A26)),"")</f>
        <v/>
      </c>
      <c r="B26" s="21" t="str">
        <f>IF(Rohdaten!$E26="","",Rohdaten!$E26)</f>
        <v/>
      </c>
      <c r="C26" s="21" t="str">
        <f>IF(Rohdaten!$F26="","",Rohdaten!$F26)</f>
        <v/>
      </c>
    </row>
    <row r="27" spans="1:3" ht="21.75" customHeight="1" x14ac:dyDescent="0.3">
      <c r="A27" s="21" t="str">
        <f>IFERROR(IF(Rohdaten!$A27="","",INDEX(Anlässe!$B$11:$B$35,Rohdaten!$A27)),"")</f>
        <v/>
      </c>
      <c r="B27" s="21" t="str">
        <f>IF(Rohdaten!$E27="","",Rohdaten!$E27)</f>
        <v/>
      </c>
      <c r="C27" s="21" t="str">
        <f>IF(Rohdaten!$F27="","",Rohdaten!$F27)</f>
        <v/>
      </c>
    </row>
    <row r="28" spans="1:3" ht="21.75" customHeight="1" x14ac:dyDescent="0.3">
      <c r="A28" s="21" t="str">
        <f>IFERROR(IF(Rohdaten!$A28="","",INDEX(Anlässe!$B$11:$B$35,Rohdaten!$A28)),"")</f>
        <v/>
      </c>
      <c r="B28" s="21" t="str">
        <f>IF(Rohdaten!$E28="","",Rohdaten!$E28)</f>
        <v/>
      </c>
      <c r="C28" s="21" t="str">
        <f>IF(Rohdaten!$F28="","",Rohdaten!$F28)</f>
        <v/>
      </c>
    </row>
    <row r="29" spans="1:3" ht="21.75" customHeight="1" x14ac:dyDescent="0.3">
      <c r="A29" s="21" t="str">
        <f>IFERROR(IF(Rohdaten!$A29="","",INDEX(Anlässe!$B$11:$B$35,Rohdaten!$A29)),"")</f>
        <v/>
      </c>
      <c r="B29" s="21" t="str">
        <f>IF(Rohdaten!$E29="","",Rohdaten!$E29)</f>
        <v/>
      </c>
      <c r="C29" s="21" t="str">
        <f>IF(Rohdaten!$F29="","",Rohdaten!$F29)</f>
        <v/>
      </c>
    </row>
    <row r="30" spans="1:3" ht="21.75" customHeight="1" x14ac:dyDescent="0.3">
      <c r="A30" s="21" t="str">
        <f>IFERROR(IF(Rohdaten!$A30="","",INDEX(Anlässe!$B$11:$B$35,Rohdaten!$A30)),"")</f>
        <v/>
      </c>
      <c r="B30" s="21" t="str">
        <f>IF(Rohdaten!$E30="","",Rohdaten!$E30)</f>
        <v/>
      </c>
      <c r="C30" s="21" t="str">
        <f>IF(Rohdaten!$F30="","",Rohdaten!$F30)</f>
        <v/>
      </c>
    </row>
    <row r="31" spans="1:3" ht="21.75" customHeight="1" x14ac:dyDescent="0.3">
      <c r="A31" s="21" t="str">
        <f>IFERROR(IF(Rohdaten!$A31="","",INDEX(Anlässe!$B$11:$B$35,Rohdaten!$A31)),"")</f>
        <v/>
      </c>
      <c r="B31" s="21" t="str">
        <f>IF(Rohdaten!$E31="","",Rohdaten!$E31)</f>
        <v/>
      </c>
      <c r="C31" s="21" t="str">
        <f>IF(Rohdaten!$F31="","",Rohdaten!$F31)</f>
        <v/>
      </c>
    </row>
    <row r="32" spans="1:3" ht="21.75" customHeight="1" x14ac:dyDescent="0.3">
      <c r="A32" s="21" t="str">
        <f>IFERROR(IF(Rohdaten!$A32="","",INDEX(Anlässe!$B$11:$B$35,Rohdaten!$A32)),"")</f>
        <v/>
      </c>
      <c r="B32" s="21" t="str">
        <f>IF(Rohdaten!$E32="","",Rohdaten!$E32)</f>
        <v/>
      </c>
      <c r="C32" s="21" t="str">
        <f>IF(Rohdaten!$F32="","",Rohdaten!$F32)</f>
        <v/>
      </c>
    </row>
    <row r="33" spans="1:3" ht="21.75" customHeight="1" x14ac:dyDescent="0.3">
      <c r="A33" s="21" t="str">
        <f>IFERROR(IF(Rohdaten!$A33="","",INDEX(Anlässe!$B$11:$B$35,Rohdaten!$A33)),"")</f>
        <v/>
      </c>
      <c r="B33" s="21" t="str">
        <f>IF(Rohdaten!$E33="","",Rohdaten!$E33)</f>
        <v/>
      </c>
      <c r="C33" s="21" t="str">
        <f>IF(Rohdaten!$F33="","",Rohdaten!$F33)</f>
        <v/>
      </c>
    </row>
    <row r="34" spans="1:3" ht="21.75" customHeight="1" x14ac:dyDescent="0.3">
      <c r="A34" s="21" t="str">
        <f>IFERROR(IF(Rohdaten!$A34="","",INDEX(Anlässe!$B$11:$B$35,Rohdaten!$A34)),"")</f>
        <v/>
      </c>
      <c r="B34" s="21" t="str">
        <f>IF(Rohdaten!$E34="","",Rohdaten!$E34)</f>
        <v/>
      </c>
      <c r="C34" s="21" t="str">
        <f>IF(Rohdaten!$F34="","",Rohdaten!$F34)</f>
        <v/>
      </c>
    </row>
    <row r="35" spans="1:3" ht="21.75" customHeight="1" x14ac:dyDescent="0.3">
      <c r="A35" s="21" t="str">
        <f>IFERROR(IF(Rohdaten!$A35="","",INDEX(Anlässe!$B$11:$B$35,Rohdaten!$A35)),"")</f>
        <v/>
      </c>
      <c r="B35" s="21" t="str">
        <f>IF(Rohdaten!$E35="","",Rohdaten!$E35)</f>
        <v/>
      </c>
      <c r="C35" s="21" t="str">
        <f>IF(Rohdaten!$F35="","",Rohdaten!$F35)</f>
        <v/>
      </c>
    </row>
    <row r="36" spans="1:3" ht="21.75" customHeight="1" x14ac:dyDescent="0.3">
      <c r="A36" s="21" t="str">
        <f>IFERROR(IF(Rohdaten!$A36="","",INDEX(Anlässe!$B$11:$B$35,Rohdaten!$A36)),"")</f>
        <v/>
      </c>
      <c r="B36" s="21" t="str">
        <f>IF(Rohdaten!$E36="","",Rohdaten!$E36)</f>
        <v/>
      </c>
      <c r="C36" s="21" t="str">
        <f>IF(Rohdaten!$F36="","",Rohdaten!$F36)</f>
        <v/>
      </c>
    </row>
    <row r="37" spans="1:3" ht="21.75" customHeight="1" x14ac:dyDescent="0.3">
      <c r="A37" s="21" t="str">
        <f>IFERROR(IF(Rohdaten!$A37="","",INDEX(Anlässe!$B$11:$B$35,Rohdaten!$A37)),"")</f>
        <v/>
      </c>
      <c r="B37" s="21" t="str">
        <f>IF(Rohdaten!$E37="","",Rohdaten!$E37)</f>
        <v/>
      </c>
      <c r="C37" s="21" t="str">
        <f>IF(Rohdaten!$F37="","",Rohdaten!$F37)</f>
        <v/>
      </c>
    </row>
    <row r="38" spans="1:3" ht="21.75" customHeight="1" x14ac:dyDescent="0.3">
      <c r="A38" s="21" t="str">
        <f>IFERROR(IF(Rohdaten!$A38="","",INDEX(Anlässe!$B$11:$B$35,Rohdaten!$A38)),"")</f>
        <v/>
      </c>
      <c r="B38" s="21" t="str">
        <f>IF(Rohdaten!$E38="","",Rohdaten!$E38)</f>
        <v/>
      </c>
      <c r="C38" s="21" t="str">
        <f>IF(Rohdaten!$F38="","",Rohdaten!$F38)</f>
        <v/>
      </c>
    </row>
    <row r="39" spans="1:3" ht="21.75" customHeight="1" x14ac:dyDescent="0.3">
      <c r="A39" s="21" t="str">
        <f>IFERROR(IF(Rohdaten!$A39="","",INDEX(Anlässe!$B$11:$B$35,Rohdaten!$A39)),"")</f>
        <v/>
      </c>
      <c r="B39" s="21" t="str">
        <f>IF(Rohdaten!$E39="","",Rohdaten!$E39)</f>
        <v/>
      </c>
      <c r="C39" s="21" t="str">
        <f>IF(Rohdaten!$F39="","",Rohdaten!$F39)</f>
        <v/>
      </c>
    </row>
    <row r="40" spans="1:3" ht="21.75" customHeight="1" x14ac:dyDescent="0.3">
      <c r="A40" s="21" t="str">
        <f>IFERROR(IF(Rohdaten!$A40="","",INDEX(Anlässe!$B$11:$B$35,Rohdaten!$A40)),"")</f>
        <v/>
      </c>
      <c r="B40" s="21" t="str">
        <f>IF(Rohdaten!$E40="","",Rohdaten!$E40)</f>
        <v/>
      </c>
      <c r="C40" s="21" t="str">
        <f>IF(Rohdaten!$F40="","",Rohdaten!$F40)</f>
        <v/>
      </c>
    </row>
    <row r="41" spans="1:3" ht="21.75" customHeight="1" x14ac:dyDescent="0.3">
      <c r="A41" s="21" t="str">
        <f>IFERROR(IF(Rohdaten!$A41="","",INDEX(Anlässe!$B$11:$B$35,Rohdaten!$A41)),"")</f>
        <v/>
      </c>
      <c r="B41" s="21" t="str">
        <f>IF(Rohdaten!$E41="","",Rohdaten!$E41)</f>
        <v/>
      </c>
      <c r="C41" s="21" t="str">
        <f>IF(Rohdaten!$F41="","",Rohdaten!$F41)</f>
        <v/>
      </c>
    </row>
    <row r="42" spans="1:3" ht="21.75" customHeight="1" x14ac:dyDescent="0.3">
      <c r="A42" s="21" t="str">
        <f>IFERROR(IF(Rohdaten!$A42="","",INDEX(Anlässe!$B$11:$B$35,Rohdaten!$A42)),"")</f>
        <v/>
      </c>
      <c r="B42" s="21" t="str">
        <f>IF(Rohdaten!$E42="","",Rohdaten!$E42)</f>
        <v/>
      </c>
      <c r="C42" s="21" t="str">
        <f>IF(Rohdaten!$F42="","",Rohdaten!$F42)</f>
        <v/>
      </c>
    </row>
    <row r="43" spans="1:3" ht="21.75" customHeight="1" x14ac:dyDescent="0.3">
      <c r="A43" s="21" t="str">
        <f>IFERROR(IF(Rohdaten!$A43="","",INDEX(Anlässe!$B$11:$B$35,Rohdaten!$A43)),"")</f>
        <v/>
      </c>
      <c r="B43" s="21" t="str">
        <f>IF(Rohdaten!$E43="","",Rohdaten!$E43)</f>
        <v/>
      </c>
      <c r="C43" s="21" t="str">
        <f>IF(Rohdaten!$F43="","",Rohdaten!$F43)</f>
        <v/>
      </c>
    </row>
    <row r="44" spans="1:3" ht="21.75" customHeight="1" x14ac:dyDescent="0.3">
      <c r="A44" s="21" t="str">
        <f>IFERROR(IF(Rohdaten!$A44="","",INDEX(Anlässe!$B$11:$B$35,Rohdaten!$A44)),"")</f>
        <v/>
      </c>
      <c r="B44" s="21" t="str">
        <f>IF(Rohdaten!$E44="","",Rohdaten!$E44)</f>
        <v/>
      </c>
      <c r="C44" s="21" t="str">
        <f>IF(Rohdaten!$F44="","",Rohdaten!$F44)</f>
        <v/>
      </c>
    </row>
    <row r="45" spans="1:3" ht="21.75" customHeight="1" x14ac:dyDescent="0.3">
      <c r="A45" s="21" t="str">
        <f>IFERROR(IF(Rohdaten!$A45="","",INDEX(Anlässe!$B$11:$B$35,Rohdaten!$A45)),"")</f>
        <v/>
      </c>
      <c r="B45" s="21" t="str">
        <f>IF(Rohdaten!$E45="","",Rohdaten!$E45)</f>
        <v/>
      </c>
      <c r="C45" s="21" t="str">
        <f>IF(Rohdaten!$F45="","",Rohdaten!$F45)</f>
        <v/>
      </c>
    </row>
    <row r="46" spans="1:3" ht="21.75" customHeight="1" x14ac:dyDescent="0.3">
      <c r="A46" s="21" t="str">
        <f>IFERROR(IF(Rohdaten!$A46="","",INDEX(Anlässe!$B$11:$B$35,Rohdaten!$A46)),"")</f>
        <v/>
      </c>
      <c r="B46" s="21" t="str">
        <f>IF(Rohdaten!$E46="","",Rohdaten!$E46)</f>
        <v/>
      </c>
      <c r="C46" s="21" t="str">
        <f>IF(Rohdaten!$F46="","",Rohdaten!$F46)</f>
        <v/>
      </c>
    </row>
    <row r="47" spans="1:3" ht="21.75" customHeight="1" x14ac:dyDescent="0.3">
      <c r="A47" s="21" t="str">
        <f>IFERROR(IF(Rohdaten!$A47="","",INDEX(Anlässe!$B$11:$B$35,Rohdaten!$A47)),"")</f>
        <v/>
      </c>
      <c r="B47" s="21" t="str">
        <f>IF(Rohdaten!$E47="","",Rohdaten!$E47)</f>
        <v/>
      </c>
      <c r="C47" s="21" t="str">
        <f>IF(Rohdaten!$F47="","",Rohdaten!$F47)</f>
        <v/>
      </c>
    </row>
    <row r="48" spans="1:3" ht="21.75" customHeight="1" x14ac:dyDescent="0.3">
      <c r="A48" s="21" t="str">
        <f>IFERROR(IF(Rohdaten!$A48="","",INDEX(Anlässe!$B$11:$B$35,Rohdaten!$A48)),"")</f>
        <v/>
      </c>
      <c r="B48" s="21" t="str">
        <f>IF(Rohdaten!$E48="","",Rohdaten!$E48)</f>
        <v/>
      </c>
      <c r="C48" s="21" t="str">
        <f>IF(Rohdaten!$F48="","",Rohdaten!$F48)</f>
        <v/>
      </c>
    </row>
    <row r="49" spans="1:3" ht="21.75" customHeight="1" x14ac:dyDescent="0.3">
      <c r="A49" s="21" t="str">
        <f>IFERROR(IF(Rohdaten!$A49="","",INDEX(Anlässe!$B$11:$B$35,Rohdaten!$A49)),"")</f>
        <v/>
      </c>
      <c r="B49" s="21" t="str">
        <f>IF(Rohdaten!$E49="","",Rohdaten!$E49)</f>
        <v/>
      </c>
      <c r="C49" s="21" t="str">
        <f>IF(Rohdaten!$F49="","",Rohdaten!$F49)</f>
        <v/>
      </c>
    </row>
    <row r="50" spans="1:3" ht="21.75" customHeight="1" x14ac:dyDescent="0.3">
      <c r="A50" s="21" t="str">
        <f>IFERROR(IF(Rohdaten!$A50="","",INDEX(Anlässe!$B$11:$B$35,Rohdaten!$A50)),"")</f>
        <v/>
      </c>
      <c r="B50" s="21" t="str">
        <f>IF(Rohdaten!$E50="","",Rohdaten!$E50)</f>
        <v/>
      </c>
      <c r="C50" s="21" t="str">
        <f>IF(Rohdaten!$F50="","",Rohdaten!$F50)</f>
        <v/>
      </c>
    </row>
    <row r="51" spans="1:3" ht="21.75" customHeight="1" x14ac:dyDescent="0.3">
      <c r="A51" s="21" t="str">
        <f>IFERROR(IF(Rohdaten!$A51="","",INDEX(Anlässe!$B$11:$B$35,Rohdaten!$A51)),"")</f>
        <v/>
      </c>
      <c r="B51" s="21" t="str">
        <f>IF(Rohdaten!$E51="","",Rohdaten!$E51)</f>
        <v/>
      </c>
      <c r="C51" s="21" t="str">
        <f>IF(Rohdaten!$F51="","",Rohdaten!$F51)</f>
        <v/>
      </c>
    </row>
    <row r="52" spans="1:3" ht="21.75" customHeight="1" x14ac:dyDescent="0.3">
      <c r="A52" s="21" t="str">
        <f>IFERROR(IF(Rohdaten!$A52="","",INDEX(Anlässe!$B$11:$B$35,Rohdaten!$A52)),"")</f>
        <v/>
      </c>
      <c r="B52" s="21" t="str">
        <f>IF(Rohdaten!$E52="","",Rohdaten!$E52)</f>
        <v/>
      </c>
      <c r="C52" s="21" t="str">
        <f>IF(Rohdaten!$F52="","",Rohdaten!$F52)</f>
        <v/>
      </c>
    </row>
    <row r="53" spans="1:3" ht="21.75" customHeight="1" x14ac:dyDescent="0.3">
      <c r="A53" s="21" t="str">
        <f>IFERROR(IF(Rohdaten!$A53="","",INDEX(Anlässe!$B$11:$B$35,Rohdaten!$A53)),"")</f>
        <v/>
      </c>
      <c r="B53" s="21" t="str">
        <f>IF(Rohdaten!$E53="","",Rohdaten!$E53)</f>
        <v/>
      </c>
      <c r="C53" s="21" t="str">
        <f>IF(Rohdaten!$F53="","",Rohdaten!$F53)</f>
        <v/>
      </c>
    </row>
    <row r="54" spans="1:3" ht="21.75" customHeight="1" x14ac:dyDescent="0.3">
      <c r="A54" s="21" t="str">
        <f>IFERROR(IF(Rohdaten!$A54="","",INDEX(Anlässe!$B$11:$B$35,Rohdaten!$A54)),"")</f>
        <v/>
      </c>
      <c r="B54" s="21" t="str">
        <f>IF(Rohdaten!$E54="","",Rohdaten!$E54)</f>
        <v/>
      </c>
      <c r="C54" s="21" t="str">
        <f>IF(Rohdaten!$F54="","",Rohdaten!$F54)</f>
        <v/>
      </c>
    </row>
    <row r="55" spans="1:3" ht="21.75" customHeight="1" x14ac:dyDescent="0.3">
      <c r="A55" s="21" t="str">
        <f>IFERROR(IF(Rohdaten!$A55="","",INDEX(Anlässe!$B$11:$B$35,Rohdaten!$A55)),"")</f>
        <v/>
      </c>
      <c r="B55" s="21" t="str">
        <f>IF(Rohdaten!$E55="","",Rohdaten!$E55)</f>
        <v/>
      </c>
      <c r="C55" s="21" t="str">
        <f>IF(Rohdaten!$F55="","",Rohdaten!$F55)</f>
        <v/>
      </c>
    </row>
    <row r="56" spans="1:3" ht="21.75" customHeight="1" x14ac:dyDescent="0.3">
      <c r="A56" s="21" t="str">
        <f>IFERROR(IF(Rohdaten!$A56="","",INDEX(Anlässe!$B$11:$B$35,Rohdaten!$A56)),"")</f>
        <v/>
      </c>
      <c r="B56" s="21" t="str">
        <f>IF(Rohdaten!$E56="","",Rohdaten!$E56)</f>
        <v/>
      </c>
      <c r="C56" s="21" t="str">
        <f>IF(Rohdaten!$F56="","",Rohdaten!$F56)</f>
        <v/>
      </c>
    </row>
    <row r="57" spans="1:3" ht="21.75" customHeight="1" x14ac:dyDescent="0.3">
      <c r="A57" s="21" t="str">
        <f>IFERROR(IF(Rohdaten!$A57="","",INDEX(Anlässe!$B$11:$B$35,Rohdaten!$A57)),"")</f>
        <v/>
      </c>
      <c r="B57" s="21" t="str">
        <f>IF(Rohdaten!$E57="","",Rohdaten!$E57)</f>
        <v/>
      </c>
      <c r="C57" s="21" t="str">
        <f>IF(Rohdaten!$F57="","",Rohdaten!$F57)</f>
        <v/>
      </c>
    </row>
    <row r="58" spans="1:3" ht="21.75" customHeight="1" x14ac:dyDescent="0.3">
      <c r="A58" s="21" t="str">
        <f>IFERROR(IF(Rohdaten!$A58="","",INDEX(Anlässe!$B$11:$B$35,Rohdaten!$A58)),"")</f>
        <v/>
      </c>
      <c r="B58" s="21" t="str">
        <f>IF(Rohdaten!$E58="","",Rohdaten!$E58)</f>
        <v/>
      </c>
      <c r="C58" s="21" t="str">
        <f>IF(Rohdaten!$F58="","",Rohdaten!$F58)</f>
        <v/>
      </c>
    </row>
    <row r="59" spans="1:3" ht="21.75" customHeight="1" x14ac:dyDescent="0.3">
      <c r="A59" s="21" t="str">
        <f>IFERROR(IF(Rohdaten!$A59="","",INDEX(Anlässe!$B$11:$B$35,Rohdaten!$A59)),"")</f>
        <v/>
      </c>
      <c r="B59" s="21" t="str">
        <f>IF(Rohdaten!$E59="","",Rohdaten!$E59)</f>
        <v/>
      </c>
      <c r="C59" s="21" t="str">
        <f>IF(Rohdaten!$F59="","",Rohdaten!$F59)</f>
        <v/>
      </c>
    </row>
    <row r="60" spans="1:3" ht="21.75" customHeight="1" x14ac:dyDescent="0.3">
      <c r="A60" s="21" t="str">
        <f>IFERROR(IF(Rohdaten!$A60="","",INDEX(Anlässe!$B$11:$B$35,Rohdaten!$A60)),"")</f>
        <v/>
      </c>
      <c r="B60" s="21" t="str">
        <f>IF(Rohdaten!$E60="","",Rohdaten!$E60)</f>
        <v/>
      </c>
      <c r="C60" s="21" t="str">
        <f>IF(Rohdaten!$F60="","",Rohdaten!$F60)</f>
        <v/>
      </c>
    </row>
    <row r="61" spans="1:3" ht="21.75" customHeight="1" x14ac:dyDescent="0.3">
      <c r="A61" s="21" t="str">
        <f>IFERROR(IF(Rohdaten!$A61="","",INDEX(Anlässe!$B$11:$B$35,Rohdaten!$A61)),"")</f>
        <v/>
      </c>
      <c r="B61" s="21" t="str">
        <f>IF(Rohdaten!$E61="","",Rohdaten!$E61)</f>
        <v/>
      </c>
      <c r="C61" s="21" t="str">
        <f>IF(Rohdaten!$F61="","",Rohdaten!$F61)</f>
        <v/>
      </c>
    </row>
    <row r="62" spans="1:3" ht="21.75" customHeight="1" x14ac:dyDescent="0.3">
      <c r="A62" s="21" t="str">
        <f>IFERROR(IF(Rohdaten!$A62="","",INDEX(Anlässe!$B$11:$B$35,Rohdaten!$A62)),"")</f>
        <v/>
      </c>
      <c r="B62" s="21" t="str">
        <f>IF(Rohdaten!$E62="","",Rohdaten!$E62)</f>
        <v/>
      </c>
      <c r="C62" s="21" t="str">
        <f>IF(Rohdaten!$F62="","",Rohdaten!$F62)</f>
        <v/>
      </c>
    </row>
    <row r="63" spans="1:3" ht="21.75" customHeight="1" x14ac:dyDescent="0.3">
      <c r="A63" s="21" t="str">
        <f>IFERROR(IF(Rohdaten!$A63="","",INDEX(Anlässe!$B$11:$B$35,Rohdaten!$A63)),"")</f>
        <v/>
      </c>
      <c r="B63" s="21" t="str">
        <f>IF(Rohdaten!$E63="","",Rohdaten!$E63)</f>
        <v/>
      </c>
      <c r="C63" s="21" t="str">
        <f>IF(Rohdaten!$F63="","",Rohdaten!$F63)</f>
        <v/>
      </c>
    </row>
    <row r="64" spans="1:3" ht="21.75" customHeight="1" x14ac:dyDescent="0.3">
      <c r="A64" s="21" t="str">
        <f>IFERROR(IF(Rohdaten!$A64="","",INDEX(Anlässe!$B$11:$B$35,Rohdaten!$A64)),"")</f>
        <v/>
      </c>
      <c r="B64" s="21" t="str">
        <f>IF(Rohdaten!$E64="","",Rohdaten!$E64)</f>
        <v/>
      </c>
      <c r="C64" s="21" t="str">
        <f>IF(Rohdaten!$F64="","",Rohdaten!$F64)</f>
        <v/>
      </c>
    </row>
    <row r="65" spans="1:3" ht="21.75" customHeight="1" x14ac:dyDescent="0.3">
      <c r="A65" s="21" t="str">
        <f>IFERROR(IF(Rohdaten!$A65="","",INDEX(Anlässe!$B$11:$B$35,Rohdaten!$A65)),"")</f>
        <v/>
      </c>
      <c r="B65" s="21" t="str">
        <f>IF(Rohdaten!$E65="","",Rohdaten!$E65)</f>
        <v/>
      </c>
      <c r="C65" s="21" t="str">
        <f>IF(Rohdaten!$F65="","",Rohdaten!$F65)</f>
        <v/>
      </c>
    </row>
    <row r="66" spans="1:3" ht="21.75" customHeight="1" x14ac:dyDescent="0.3">
      <c r="A66" s="21" t="str">
        <f>IFERROR(IF(Rohdaten!$A66="","",INDEX(Anlässe!$B$11:$B$35,Rohdaten!$A66)),"")</f>
        <v/>
      </c>
      <c r="B66" s="21" t="str">
        <f>IF(Rohdaten!$E66="","",Rohdaten!$E66)</f>
        <v/>
      </c>
      <c r="C66" s="21" t="str">
        <f>IF(Rohdaten!$F66="","",Rohdaten!$F66)</f>
        <v/>
      </c>
    </row>
    <row r="67" spans="1:3" ht="21.75" customHeight="1" x14ac:dyDescent="0.3">
      <c r="A67" s="21" t="str">
        <f>IFERROR(IF(Rohdaten!$A67="","",INDEX(Anlässe!$B$11:$B$35,Rohdaten!$A67)),"")</f>
        <v/>
      </c>
      <c r="B67" s="21" t="str">
        <f>IF(Rohdaten!$E67="","",Rohdaten!$E67)</f>
        <v/>
      </c>
      <c r="C67" s="21" t="str">
        <f>IF(Rohdaten!$F67="","",Rohdaten!$F67)</f>
        <v/>
      </c>
    </row>
    <row r="68" spans="1:3" ht="21.75" customHeight="1" x14ac:dyDescent="0.3">
      <c r="A68" s="21" t="str">
        <f>IFERROR(IF(Rohdaten!$A68="","",INDEX(Anlässe!$B$11:$B$35,Rohdaten!$A68)),"")</f>
        <v/>
      </c>
      <c r="B68" s="21" t="str">
        <f>IF(Rohdaten!$E68="","",Rohdaten!$E68)</f>
        <v/>
      </c>
      <c r="C68" s="21" t="str">
        <f>IF(Rohdaten!$F68="","",Rohdaten!$F68)</f>
        <v/>
      </c>
    </row>
    <row r="69" spans="1:3" ht="21.75" customHeight="1" x14ac:dyDescent="0.3">
      <c r="A69" s="21" t="str">
        <f>IFERROR(IF(Rohdaten!$A69="","",INDEX(Anlässe!$B$11:$B$35,Rohdaten!$A69)),"")</f>
        <v/>
      </c>
      <c r="B69" s="21" t="str">
        <f>IF(Rohdaten!$E69="","",Rohdaten!$E69)</f>
        <v/>
      </c>
      <c r="C69" s="21" t="str">
        <f>IF(Rohdaten!$F69="","",Rohdaten!$F69)</f>
        <v/>
      </c>
    </row>
    <row r="70" spans="1:3" ht="21.75" customHeight="1" x14ac:dyDescent="0.3">
      <c r="A70" s="21" t="str">
        <f>IFERROR(IF(Rohdaten!$A70="","",INDEX(Anlässe!$B$11:$B$35,Rohdaten!$A70)),"")</f>
        <v/>
      </c>
      <c r="B70" s="21" t="str">
        <f>IF(Rohdaten!$E70="","",Rohdaten!$E70)</f>
        <v/>
      </c>
      <c r="C70" s="21" t="str">
        <f>IF(Rohdaten!$F70="","",Rohdaten!$F70)</f>
        <v/>
      </c>
    </row>
    <row r="71" spans="1:3" ht="21.75" customHeight="1" x14ac:dyDescent="0.3">
      <c r="A71" s="21" t="str">
        <f>IFERROR(IF(Rohdaten!$A71="","",INDEX(Anlässe!$B$11:$B$35,Rohdaten!$A71)),"")</f>
        <v/>
      </c>
      <c r="B71" s="21" t="str">
        <f>IF(Rohdaten!$E71="","",Rohdaten!$E71)</f>
        <v/>
      </c>
      <c r="C71" s="21" t="str">
        <f>IF(Rohdaten!$F71="","",Rohdaten!$F71)</f>
        <v/>
      </c>
    </row>
    <row r="72" spans="1:3" ht="21.75" customHeight="1" x14ac:dyDescent="0.3">
      <c r="A72" s="21" t="str">
        <f>IFERROR(IF(Rohdaten!$A72="","",INDEX(Anlässe!$B$11:$B$35,Rohdaten!$A72)),"")</f>
        <v/>
      </c>
      <c r="B72" s="21" t="str">
        <f>IF(Rohdaten!$E72="","",Rohdaten!$E72)</f>
        <v/>
      </c>
      <c r="C72" s="21" t="str">
        <f>IF(Rohdaten!$F72="","",Rohdaten!$F72)</f>
        <v/>
      </c>
    </row>
    <row r="73" spans="1:3" ht="21.75" customHeight="1" x14ac:dyDescent="0.3">
      <c r="A73" s="21" t="str">
        <f>IFERROR(IF(Rohdaten!$A73="","",INDEX(Anlässe!$B$11:$B$35,Rohdaten!$A73)),"")</f>
        <v/>
      </c>
      <c r="B73" s="21" t="str">
        <f>IF(Rohdaten!$E73="","",Rohdaten!$E73)</f>
        <v/>
      </c>
      <c r="C73" s="21" t="str">
        <f>IF(Rohdaten!$F73="","",Rohdaten!$F73)</f>
        <v/>
      </c>
    </row>
    <row r="74" spans="1:3" ht="21.75" customHeight="1" x14ac:dyDescent="0.3">
      <c r="A74" s="21" t="str">
        <f>IFERROR(IF(Rohdaten!$A74="","",INDEX(Anlässe!$B$11:$B$35,Rohdaten!$A74)),"")</f>
        <v/>
      </c>
      <c r="B74" s="21" t="str">
        <f>IF(Rohdaten!$E74="","",Rohdaten!$E74)</f>
        <v/>
      </c>
      <c r="C74" s="21" t="str">
        <f>IF(Rohdaten!$F74="","",Rohdaten!$F74)</f>
        <v/>
      </c>
    </row>
    <row r="75" spans="1:3" ht="21.75" customHeight="1" x14ac:dyDescent="0.3">
      <c r="A75" s="21" t="str">
        <f>IFERROR(IF(Rohdaten!$A75="","",INDEX(Anlässe!$B$11:$B$35,Rohdaten!$A75)),"")</f>
        <v/>
      </c>
      <c r="B75" s="21" t="str">
        <f>IF(Rohdaten!$E75="","",Rohdaten!$E75)</f>
        <v/>
      </c>
      <c r="C75" s="21" t="str">
        <f>IF(Rohdaten!$F75="","",Rohdaten!$F75)</f>
        <v/>
      </c>
    </row>
    <row r="76" spans="1:3" ht="21.75" customHeight="1" x14ac:dyDescent="0.3">
      <c r="A76" s="21" t="str">
        <f>IFERROR(IF(Rohdaten!$A76="","",INDEX(Anlässe!$B$11:$B$35,Rohdaten!$A76)),"")</f>
        <v/>
      </c>
      <c r="B76" s="21" t="str">
        <f>IF(Rohdaten!$E76="","",Rohdaten!$E76)</f>
        <v/>
      </c>
      <c r="C76" s="21" t="str">
        <f>IF(Rohdaten!$F76="","",Rohdaten!$F76)</f>
        <v/>
      </c>
    </row>
    <row r="77" spans="1:3" ht="21.75" customHeight="1" x14ac:dyDescent="0.3">
      <c r="A77" s="21" t="str">
        <f>IFERROR(IF(Rohdaten!$A77="","",INDEX(Anlässe!$B$11:$B$35,Rohdaten!$A77)),"")</f>
        <v/>
      </c>
      <c r="B77" s="21" t="str">
        <f>IF(Rohdaten!$E77="","",Rohdaten!$E77)</f>
        <v/>
      </c>
      <c r="C77" s="21" t="str">
        <f>IF(Rohdaten!$F77="","",Rohdaten!$F77)</f>
        <v/>
      </c>
    </row>
    <row r="78" spans="1:3" ht="21.75" customHeight="1" x14ac:dyDescent="0.3">
      <c r="A78" s="21" t="str">
        <f>IFERROR(IF(Rohdaten!$A78="","",INDEX(Anlässe!$B$11:$B$35,Rohdaten!$A78)),"")</f>
        <v/>
      </c>
      <c r="B78" s="21" t="str">
        <f>IF(Rohdaten!$E78="","",Rohdaten!$E78)</f>
        <v/>
      </c>
      <c r="C78" s="21" t="str">
        <f>IF(Rohdaten!$F78="","",Rohdaten!$F78)</f>
        <v/>
      </c>
    </row>
    <row r="79" spans="1:3" ht="21.75" customHeight="1" x14ac:dyDescent="0.3">
      <c r="A79" s="21" t="str">
        <f>IFERROR(IF(Rohdaten!$A79="","",INDEX(Anlässe!$B$11:$B$35,Rohdaten!$A79)),"")</f>
        <v/>
      </c>
      <c r="B79" s="21" t="str">
        <f>IF(Rohdaten!$E79="","",Rohdaten!$E79)</f>
        <v/>
      </c>
      <c r="C79" s="21" t="str">
        <f>IF(Rohdaten!$F79="","",Rohdaten!$F79)</f>
        <v/>
      </c>
    </row>
    <row r="80" spans="1:3" ht="21.75" customHeight="1" x14ac:dyDescent="0.3">
      <c r="A80" s="21" t="str">
        <f>IFERROR(IF(Rohdaten!$A80="","",INDEX(Anlässe!$B$11:$B$35,Rohdaten!$A80)),"")</f>
        <v/>
      </c>
      <c r="B80" s="21" t="str">
        <f>IF(Rohdaten!$E80="","",Rohdaten!$E80)</f>
        <v/>
      </c>
      <c r="C80" s="21" t="str">
        <f>IF(Rohdaten!$F80="","",Rohdaten!$F80)</f>
        <v/>
      </c>
    </row>
    <row r="81" spans="1:3" ht="21.75" customHeight="1" x14ac:dyDescent="0.3">
      <c r="A81" s="21" t="str">
        <f>IFERROR(IF(Rohdaten!$A81="","",INDEX(Anlässe!$B$11:$B$35,Rohdaten!$A81)),"")</f>
        <v/>
      </c>
      <c r="B81" s="21" t="str">
        <f>IF(Rohdaten!$E81="","",Rohdaten!$E81)</f>
        <v/>
      </c>
      <c r="C81" s="21" t="str">
        <f>IF(Rohdaten!$F81="","",Rohdaten!$F81)</f>
        <v/>
      </c>
    </row>
    <row r="82" spans="1:3" ht="21.75" customHeight="1" x14ac:dyDescent="0.3">
      <c r="A82" s="21" t="str">
        <f>IFERROR(IF(Rohdaten!$A82="","",INDEX(Anlässe!$B$11:$B$35,Rohdaten!$A82)),"")</f>
        <v/>
      </c>
      <c r="B82" s="21" t="str">
        <f>IF(Rohdaten!$E82="","",Rohdaten!$E82)</f>
        <v/>
      </c>
      <c r="C82" s="21" t="str">
        <f>IF(Rohdaten!$F82="","",Rohdaten!$F82)</f>
        <v/>
      </c>
    </row>
    <row r="83" spans="1:3" ht="21.75" customHeight="1" x14ac:dyDescent="0.3">
      <c r="A83" s="21" t="str">
        <f>IFERROR(IF(Rohdaten!$A83="","",INDEX(Anlässe!$B$11:$B$35,Rohdaten!$A83)),"")</f>
        <v/>
      </c>
      <c r="B83" s="21" t="str">
        <f>IF(Rohdaten!$E83="","",Rohdaten!$E83)</f>
        <v/>
      </c>
      <c r="C83" s="21" t="str">
        <f>IF(Rohdaten!$F83="","",Rohdaten!$F83)</f>
        <v/>
      </c>
    </row>
    <row r="84" spans="1:3" ht="21.75" customHeight="1" x14ac:dyDescent="0.3">
      <c r="A84" s="21" t="str">
        <f>IFERROR(IF(Rohdaten!$A84="","",INDEX(Anlässe!$B$11:$B$35,Rohdaten!$A84)),"")</f>
        <v/>
      </c>
      <c r="B84" s="21" t="str">
        <f>IF(Rohdaten!$E84="","",Rohdaten!$E84)</f>
        <v/>
      </c>
      <c r="C84" s="21" t="str">
        <f>IF(Rohdaten!$F84="","",Rohdaten!$F84)</f>
        <v/>
      </c>
    </row>
    <row r="85" spans="1:3" ht="21.75" customHeight="1" x14ac:dyDescent="0.3">
      <c r="A85" s="21" t="str">
        <f>IFERROR(IF(Rohdaten!$A85="","",INDEX(Anlässe!$B$11:$B$35,Rohdaten!$A85)),"")</f>
        <v/>
      </c>
      <c r="B85" s="21" t="str">
        <f>IF(Rohdaten!$E85="","",Rohdaten!$E85)</f>
        <v/>
      </c>
      <c r="C85" s="21" t="str">
        <f>IF(Rohdaten!$F85="","",Rohdaten!$F85)</f>
        <v/>
      </c>
    </row>
    <row r="86" spans="1:3" ht="21.75" customHeight="1" x14ac:dyDescent="0.3">
      <c r="A86" s="21" t="str">
        <f>IFERROR(IF(Rohdaten!$A86="","",INDEX(Anlässe!$B$11:$B$35,Rohdaten!$A86)),"")</f>
        <v/>
      </c>
      <c r="B86" s="21" t="str">
        <f>IF(Rohdaten!$E86="","",Rohdaten!$E86)</f>
        <v/>
      </c>
      <c r="C86" s="21" t="str">
        <f>IF(Rohdaten!$F86="","",Rohdaten!$F86)</f>
        <v/>
      </c>
    </row>
    <row r="87" spans="1:3" ht="21.75" customHeight="1" x14ac:dyDescent="0.3">
      <c r="A87" s="21" t="str">
        <f>IFERROR(IF(Rohdaten!$A87="","",INDEX(Anlässe!$B$11:$B$35,Rohdaten!$A87)),"")</f>
        <v/>
      </c>
      <c r="B87" s="21" t="str">
        <f>IF(Rohdaten!$E87="","",Rohdaten!$E87)</f>
        <v/>
      </c>
      <c r="C87" s="21" t="str">
        <f>IF(Rohdaten!$F87="","",Rohdaten!$F87)</f>
        <v/>
      </c>
    </row>
    <row r="88" spans="1:3" ht="21.75" customHeight="1" x14ac:dyDescent="0.3">
      <c r="A88" s="21" t="str">
        <f>IFERROR(IF(Rohdaten!$A88="","",INDEX(Anlässe!$B$11:$B$35,Rohdaten!$A88)),"")</f>
        <v/>
      </c>
      <c r="B88" s="21" t="str">
        <f>IF(Rohdaten!$E88="","",Rohdaten!$E88)</f>
        <v/>
      </c>
      <c r="C88" s="21" t="str">
        <f>IF(Rohdaten!$F88="","",Rohdaten!$F88)</f>
        <v/>
      </c>
    </row>
    <row r="89" spans="1:3" ht="21.75" customHeight="1" x14ac:dyDescent="0.3">
      <c r="A89" s="21" t="str">
        <f>IFERROR(IF(Rohdaten!$A89="","",INDEX(Anlässe!$B$11:$B$35,Rohdaten!$A89)),"")</f>
        <v/>
      </c>
      <c r="B89" s="21" t="str">
        <f>IF(Rohdaten!$E89="","",Rohdaten!$E89)</f>
        <v/>
      </c>
      <c r="C89" s="21" t="str">
        <f>IF(Rohdaten!$F89="","",Rohdaten!$F89)</f>
        <v/>
      </c>
    </row>
    <row r="90" spans="1:3" ht="21.75" customHeight="1" x14ac:dyDescent="0.3">
      <c r="A90" s="21" t="str">
        <f>IFERROR(IF(Rohdaten!$A90="","",INDEX(Anlässe!$B$11:$B$35,Rohdaten!$A90)),"")</f>
        <v/>
      </c>
      <c r="B90" s="21" t="str">
        <f>IF(Rohdaten!$E90="","",Rohdaten!$E90)</f>
        <v/>
      </c>
      <c r="C90" s="21" t="str">
        <f>IF(Rohdaten!$F90="","",Rohdaten!$F90)</f>
        <v/>
      </c>
    </row>
    <row r="91" spans="1:3" ht="21.75" customHeight="1" x14ac:dyDescent="0.3">
      <c r="A91" s="21" t="str">
        <f>IFERROR(IF(Rohdaten!$A91="","",INDEX(Anlässe!$B$11:$B$35,Rohdaten!$A91)),"")</f>
        <v/>
      </c>
      <c r="B91" s="21" t="str">
        <f>IF(Rohdaten!$E91="","",Rohdaten!$E91)</f>
        <v/>
      </c>
      <c r="C91" s="21" t="str">
        <f>IF(Rohdaten!$F91="","",Rohdaten!$F91)</f>
        <v/>
      </c>
    </row>
    <row r="92" spans="1:3" ht="21.75" customHeight="1" x14ac:dyDescent="0.3">
      <c r="A92" s="21" t="str">
        <f>IFERROR(IF(Rohdaten!$A92="","",INDEX(Anlässe!$B$11:$B$35,Rohdaten!$A92)),"")</f>
        <v/>
      </c>
      <c r="B92" s="21" t="str">
        <f>IF(Rohdaten!$E92="","",Rohdaten!$E92)</f>
        <v/>
      </c>
      <c r="C92" s="21" t="str">
        <f>IF(Rohdaten!$F92="","",Rohdaten!$F92)</f>
        <v/>
      </c>
    </row>
    <row r="93" spans="1:3" ht="21.75" customHeight="1" x14ac:dyDescent="0.3">
      <c r="A93" s="21" t="str">
        <f>IFERROR(IF(Rohdaten!$A93="","",INDEX(Anlässe!$B$11:$B$35,Rohdaten!$A93)),"")</f>
        <v/>
      </c>
      <c r="B93" s="21" t="str">
        <f>IF(Rohdaten!$E93="","",Rohdaten!$E93)</f>
        <v/>
      </c>
      <c r="C93" s="21" t="str">
        <f>IF(Rohdaten!$F93="","",Rohdaten!$F93)</f>
        <v/>
      </c>
    </row>
    <row r="94" spans="1:3" ht="21.75" customHeight="1" x14ac:dyDescent="0.3">
      <c r="A94" s="21" t="str">
        <f>IFERROR(IF(Rohdaten!$A94="","",INDEX(Anlässe!$B$11:$B$35,Rohdaten!$A94)),"")</f>
        <v/>
      </c>
      <c r="B94" s="21" t="str">
        <f>IF(Rohdaten!$E94="","",Rohdaten!$E94)</f>
        <v/>
      </c>
      <c r="C94" s="21" t="str">
        <f>IF(Rohdaten!$F94="","",Rohdaten!$F94)</f>
        <v/>
      </c>
    </row>
    <row r="95" spans="1:3" ht="21.75" customHeight="1" x14ac:dyDescent="0.3">
      <c r="A95" s="21" t="str">
        <f>IFERROR(IF(Rohdaten!$A95="","",INDEX(Anlässe!$B$11:$B$35,Rohdaten!$A95)),"")</f>
        <v/>
      </c>
      <c r="B95" s="21" t="str">
        <f>IF(Rohdaten!$E95="","",Rohdaten!$E95)</f>
        <v/>
      </c>
      <c r="C95" s="21" t="str">
        <f>IF(Rohdaten!$F95="","",Rohdaten!$F95)</f>
        <v/>
      </c>
    </row>
    <row r="96" spans="1:3" ht="21.75" customHeight="1" x14ac:dyDescent="0.3">
      <c r="A96" s="21" t="str">
        <f>IFERROR(IF(Rohdaten!$A96="","",INDEX(Anlässe!$B$11:$B$35,Rohdaten!$A96)),"")</f>
        <v/>
      </c>
      <c r="B96" s="21" t="str">
        <f>IF(Rohdaten!$E96="","",Rohdaten!$E96)</f>
        <v/>
      </c>
      <c r="C96" s="21" t="str">
        <f>IF(Rohdaten!$F96="","",Rohdaten!$F96)</f>
        <v/>
      </c>
    </row>
    <row r="97" spans="1:3" ht="21.75" customHeight="1" x14ac:dyDescent="0.3">
      <c r="A97" s="21" t="str">
        <f>IFERROR(IF(Rohdaten!$A97="","",INDEX(Anlässe!$B$11:$B$35,Rohdaten!$A97)),"")</f>
        <v/>
      </c>
      <c r="B97" s="21" t="str">
        <f>IF(Rohdaten!$E97="","",Rohdaten!$E97)</f>
        <v/>
      </c>
      <c r="C97" s="21" t="str">
        <f>IF(Rohdaten!$F97="","",Rohdaten!$F97)</f>
        <v/>
      </c>
    </row>
    <row r="98" spans="1:3" ht="21.75" customHeight="1" x14ac:dyDescent="0.3">
      <c r="A98" s="21" t="str">
        <f>IFERROR(IF(Rohdaten!$A98="","",INDEX(Anlässe!$B$11:$B$35,Rohdaten!$A98)),"")</f>
        <v/>
      </c>
      <c r="B98" s="21" t="str">
        <f>IF(Rohdaten!$E98="","",Rohdaten!$E98)</f>
        <v/>
      </c>
      <c r="C98" s="21" t="str">
        <f>IF(Rohdaten!$F98="","",Rohdaten!$F98)</f>
        <v/>
      </c>
    </row>
    <row r="99" spans="1:3" ht="21.75" customHeight="1" x14ac:dyDescent="0.3">
      <c r="A99" s="21" t="str">
        <f>IFERROR(IF(Rohdaten!$A99="","",INDEX(Anlässe!$B$11:$B$35,Rohdaten!$A99)),"")</f>
        <v/>
      </c>
      <c r="B99" s="21" t="str">
        <f>IF(Rohdaten!$E99="","",Rohdaten!$E99)</f>
        <v/>
      </c>
      <c r="C99" s="21" t="str">
        <f>IF(Rohdaten!$F99="","",Rohdaten!$F99)</f>
        <v/>
      </c>
    </row>
    <row r="100" spans="1:3" ht="21.75" customHeight="1" x14ac:dyDescent="0.3">
      <c r="A100" s="21" t="str">
        <f>IFERROR(IF(Rohdaten!$A100="","",INDEX(Anlässe!$B$11:$B$35,Rohdaten!$A100)),"")</f>
        <v/>
      </c>
      <c r="B100" s="21" t="str">
        <f>IF(Rohdaten!$E100="","",Rohdaten!$E100)</f>
        <v/>
      </c>
      <c r="C100" s="21" t="str">
        <f>IF(Rohdaten!$F100="","",Rohdaten!$F100)</f>
        <v/>
      </c>
    </row>
    <row r="101" spans="1:3" ht="21.75" customHeight="1" x14ac:dyDescent="0.3">
      <c r="A101" s="21" t="str">
        <f>IFERROR(IF(Rohdaten!$A101="","",INDEX(Anlässe!$B$11:$B$35,Rohdaten!$A101)),"")</f>
        <v/>
      </c>
      <c r="B101" s="21" t="str">
        <f>IF(Rohdaten!$E101="","",Rohdaten!$E101)</f>
        <v/>
      </c>
      <c r="C101" s="21" t="str">
        <f>IF(Rohdaten!$F101="","",Rohdaten!$F101)</f>
        <v/>
      </c>
    </row>
    <row r="102" spans="1:3" ht="21.75" customHeight="1" x14ac:dyDescent="0.3">
      <c r="A102" s="21" t="str">
        <f>IFERROR(IF(Rohdaten!$A102="","",INDEX(Anlässe!$B$11:$B$35,Rohdaten!$A102)),"")</f>
        <v/>
      </c>
      <c r="B102" s="21" t="str">
        <f>IF(Rohdaten!$E102="","",Rohdaten!$E102)</f>
        <v/>
      </c>
      <c r="C102" s="21" t="str">
        <f>IF(Rohdaten!$F102="","",Rohdaten!$F102)</f>
        <v/>
      </c>
    </row>
    <row r="103" spans="1:3" ht="21.75" customHeight="1" x14ac:dyDescent="0.3">
      <c r="A103" s="21" t="str">
        <f>IFERROR(IF(Rohdaten!$A103="","",INDEX(Anlässe!$B$11:$B$35,Rohdaten!$A103)),"")</f>
        <v/>
      </c>
      <c r="B103" s="21" t="str">
        <f>IF(Rohdaten!$E103="","",Rohdaten!$E103)</f>
        <v/>
      </c>
      <c r="C103" s="21" t="str">
        <f>IF(Rohdaten!$F103="","",Rohdaten!$F103)</f>
        <v/>
      </c>
    </row>
    <row r="104" spans="1:3" ht="21.75" customHeight="1" x14ac:dyDescent="0.3">
      <c r="A104" s="21" t="str">
        <f>IFERROR(IF(Rohdaten!$A104="","",INDEX(Anlässe!$B$11:$B$35,Rohdaten!$A104)),"")</f>
        <v/>
      </c>
      <c r="B104" s="21" t="str">
        <f>IF(Rohdaten!$E104="","",Rohdaten!$E104)</f>
        <v/>
      </c>
      <c r="C104" s="21" t="str">
        <f>IF(Rohdaten!$F104="","",Rohdaten!$F104)</f>
        <v/>
      </c>
    </row>
    <row r="105" spans="1:3" ht="21.75" customHeight="1" x14ac:dyDescent="0.3">
      <c r="A105" s="21" t="str">
        <f>IFERROR(IF(Rohdaten!$A105="","",INDEX(Anlässe!$B$11:$B$35,Rohdaten!$A105)),"")</f>
        <v/>
      </c>
      <c r="B105" s="21" t="str">
        <f>IF(Rohdaten!$E105="","",Rohdaten!$E105)</f>
        <v/>
      </c>
      <c r="C105" s="21" t="str">
        <f>IF(Rohdaten!$F105="","",Rohdaten!$F105)</f>
        <v/>
      </c>
    </row>
    <row r="106" spans="1:3" ht="21.75" customHeight="1" x14ac:dyDescent="0.3">
      <c r="A106" s="21" t="str">
        <f>IFERROR(IF(Rohdaten!$A106="","",INDEX(Anlässe!$B$11:$B$35,Rohdaten!$A106)),"")</f>
        <v/>
      </c>
      <c r="B106" s="21" t="str">
        <f>IF(Rohdaten!$E106="","",Rohdaten!$E106)</f>
        <v/>
      </c>
      <c r="C106" s="21" t="str">
        <f>IF(Rohdaten!$F106="","",Rohdaten!$F106)</f>
        <v/>
      </c>
    </row>
    <row r="107" spans="1:3" ht="21.75" customHeight="1" x14ac:dyDescent="0.3">
      <c r="A107" s="21" t="str">
        <f>IFERROR(IF(Rohdaten!$A107="","",INDEX(Anlässe!$B$11:$B$35,Rohdaten!$A107)),"")</f>
        <v/>
      </c>
      <c r="B107" s="21" t="str">
        <f>IF(Rohdaten!$E107="","",Rohdaten!$E107)</f>
        <v/>
      </c>
      <c r="C107" s="21" t="str">
        <f>IF(Rohdaten!$F107="","",Rohdaten!$F107)</f>
        <v/>
      </c>
    </row>
    <row r="108" spans="1:3" ht="21.75" customHeight="1" x14ac:dyDescent="0.3">
      <c r="A108" s="21" t="str">
        <f>IFERROR(IF(Rohdaten!$A108="","",INDEX(Anlässe!$B$11:$B$35,Rohdaten!$A108)),"")</f>
        <v/>
      </c>
      <c r="B108" s="21" t="str">
        <f>IF(Rohdaten!$E108="","",Rohdaten!$E108)</f>
        <v/>
      </c>
      <c r="C108" s="21" t="str">
        <f>IF(Rohdaten!$F108="","",Rohdaten!$F108)</f>
        <v/>
      </c>
    </row>
    <row r="109" spans="1:3" ht="21.75" customHeight="1" x14ac:dyDescent="0.3">
      <c r="A109" s="21" t="str">
        <f>IFERROR(IF(Rohdaten!$A109="","",INDEX(Anlässe!$B$11:$B$35,Rohdaten!$A109)),"")</f>
        <v/>
      </c>
      <c r="B109" s="21" t="str">
        <f>IF(Rohdaten!$E109="","",Rohdaten!$E109)</f>
        <v/>
      </c>
      <c r="C109" s="21" t="str">
        <f>IF(Rohdaten!$F109="","",Rohdaten!$F109)</f>
        <v/>
      </c>
    </row>
    <row r="110" spans="1:3" ht="21.75" customHeight="1" x14ac:dyDescent="0.3">
      <c r="A110" s="21" t="str">
        <f>IFERROR(IF(Rohdaten!$A110="","",INDEX(Anlässe!$B$11:$B$35,Rohdaten!$A110)),"")</f>
        <v/>
      </c>
      <c r="B110" s="21" t="str">
        <f>IF(Rohdaten!$E110="","",Rohdaten!$E110)</f>
        <v/>
      </c>
      <c r="C110" s="21" t="str">
        <f>IF(Rohdaten!$F110="","",Rohdaten!$F110)</f>
        <v/>
      </c>
    </row>
    <row r="111" spans="1:3" ht="21.75" customHeight="1" x14ac:dyDescent="0.3">
      <c r="A111" s="21" t="str">
        <f>IFERROR(IF(Rohdaten!$A111="","",INDEX(Anlässe!$B$11:$B$35,Rohdaten!$A111)),"")</f>
        <v/>
      </c>
      <c r="B111" s="21" t="str">
        <f>IF(Rohdaten!$E111="","",Rohdaten!$E111)</f>
        <v/>
      </c>
      <c r="C111" s="21" t="str">
        <f>IF(Rohdaten!$F111="","",Rohdaten!$F111)</f>
        <v/>
      </c>
    </row>
    <row r="112" spans="1:3" ht="21.75" customHeight="1" x14ac:dyDescent="0.3">
      <c r="A112" s="21" t="str">
        <f>IFERROR(IF(Rohdaten!$A112="","",INDEX(Anlässe!$B$11:$B$35,Rohdaten!$A112)),"")</f>
        <v/>
      </c>
      <c r="B112" s="21" t="str">
        <f>IF(Rohdaten!$E112="","",Rohdaten!$E112)</f>
        <v/>
      </c>
      <c r="C112" s="21" t="str">
        <f>IF(Rohdaten!$F112="","",Rohdaten!$F112)</f>
        <v/>
      </c>
    </row>
    <row r="113" spans="1:3" ht="21.75" customHeight="1" x14ac:dyDescent="0.3">
      <c r="A113" s="21" t="str">
        <f>IFERROR(IF(Rohdaten!$A113="","",INDEX(Anlässe!$B$11:$B$35,Rohdaten!$A113)),"")</f>
        <v/>
      </c>
      <c r="B113" s="21" t="str">
        <f>IF(Rohdaten!$E113="","",Rohdaten!$E113)</f>
        <v/>
      </c>
      <c r="C113" s="21" t="str">
        <f>IF(Rohdaten!$F113="","",Rohdaten!$F113)</f>
        <v/>
      </c>
    </row>
    <row r="114" spans="1:3" ht="21.75" customHeight="1" x14ac:dyDescent="0.3">
      <c r="A114" s="21" t="str">
        <f>IFERROR(IF(Rohdaten!$A114="","",INDEX(Anlässe!$B$11:$B$35,Rohdaten!$A114)),"")</f>
        <v/>
      </c>
      <c r="B114" s="21" t="str">
        <f>IF(Rohdaten!$E114="","",Rohdaten!$E114)</f>
        <v/>
      </c>
      <c r="C114" s="21" t="str">
        <f>IF(Rohdaten!$F114="","",Rohdaten!$F114)</f>
        <v/>
      </c>
    </row>
    <row r="115" spans="1:3" ht="21.75" customHeight="1" x14ac:dyDescent="0.3">
      <c r="A115" s="21" t="str">
        <f>IFERROR(IF(Rohdaten!$A115="","",INDEX(Anlässe!$B$11:$B$35,Rohdaten!$A115)),"")</f>
        <v/>
      </c>
      <c r="B115" s="21" t="str">
        <f>IF(Rohdaten!$E115="","",Rohdaten!$E115)</f>
        <v/>
      </c>
      <c r="C115" s="21" t="str">
        <f>IF(Rohdaten!$F115="","",Rohdaten!$F115)</f>
        <v/>
      </c>
    </row>
    <row r="116" spans="1:3" ht="21.75" customHeight="1" x14ac:dyDescent="0.3">
      <c r="A116" s="21" t="str">
        <f>IFERROR(IF(Rohdaten!$A116="","",INDEX(Anlässe!$B$11:$B$35,Rohdaten!$A116)),"")</f>
        <v/>
      </c>
      <c r="B116" s="21" t="str">
        <f>IF(Rohdaten!$E116="","",Rohdaten!$E116)</f>
        <v/>
      </c>
      <c r="C116" s="21" t="str">
        <f>IF(Rohdaten!$F116="","",Rohdaten!$F116)</f>
        <v/>
      </c>
    </row>
    <row r="117" spans="1:3" ht="21.75" customHeight="1" x14ac:dyDescent="0.3">
      <c r="A117" s="21" t="str">
        <f>IFERROR(IF(Rohdaten!$A117="","",INDEX(Anlässe!$B$11:$B$35,Rohdaten!$A117)),"")</f>
        <v/>
      </c>
      <c r="B117" s="21" t="str">
        <f>IF(Rohdaten!$E117="","",Rohdaten!$E117)</f>
        <v/>
      </c>
      <c r="C117" s="21" t="str">
        <f>IF(Rohdaten!$F117="","",Rohdaten!$F117)</f>
        <v/>
      </c>
    </row>
    <row r="118" spans="1:3" ht="21.75" customHeight="1" x14ac:dyDescent="0.3">
      <c r="A118" s="21" t="str">
        <f>IFERROR(IF(Rohdaten!$A118="","",INDEX(Anlässe!$B$11:$B$35,Rohdaten!$A118)),"")</f>
        <v/>
      </c>
      <c r="B118" s="21" t="str">
        <f>IF(Rohdaten!$E118="","",Rohdaten!$E118)</f>
        <v/>
      </c>
      <c r="C118" s="21" t="str">
        <f>IF(Rohdaten!$F118="","",Rohdaten!$F118)</f>
        <v/>
      </c>
    </row>
    <row r="119" spans="1:3" ht="21.75" customHeight="1" x14ac:dyDescent="0.3">
      <c r="A119" s="21" t="str">
        <f>IFERROR(IF(Rohdaten!$A119="","",INDEX(Anlässe!$B$11:$B$35,Rohdaten!$A119)),"")</f>
        <v/>
      </c>
      <c r="B119" s="21" t="str">
        <f>IF(Rohdaten!$E119="","",Rohdaten!$E119)</f>
        <v/>
      </c>
      <c r="C119" s="21" t="str">
        <f>IF(Rohdaten!$F119="","",Rohdaten!$F119)</f>
        <v/>
      </c>
    </row>
    <row r="120" spans="1:3" ht="21.75" customHeight="1" x14ac:dyDescent="0.3">
      <c r="A120" s="21" t="str">
        <f>IFERROR(IF(Rohdaten!$A120="","",INDEX(Anlässe!$B$11:$B$35,Rohdaten!$A120)),"")</f>
        <v/>
      </c>
      <c r="B120" s="21" t="str">
        <f>IF(Rohdaten!$E120="","",Rohdaten!$E120)</f>
        <v/>
      </c>
      <c r="C120" s="21" t="str">
        <f>IF(Rohdaten!$F120="","",Rohdaten!$F120)</f>
        <v/>
      </c>
    </row>
    <row r="121" spans="1:3" ht="21.75" customHeight="1" x14ac:dyDescent="0.3">
      <c r="A121" s="21" t="str">
        <f>IFERROR(IF(Rohdaten!$A121="","",INDEX(Anlässe!$B$11:$B$35,Rohdaten!$A121)),"")</f>
        <v/>
      </c>
      <c r="B121" s="21" t="str">
        <f>IF(Rohdaten!$E121="","",Rohdaten!$E121)</f>
        <v/>
      </c>
      <c r="C121" s="21" t="str">
        <f>IF(Rohdaten!$F121="","",Rohdaten!$F121)</f>
        <v/>
      </c>
    </row>
    <row r="122" spans="1:3" ht="21.75" customHeight="1" x14ac:dyDescent="0.3">
      <c r="A122" s="21" t="str">
        <f>IFERROR(IF(Rohdaten!$A122="","",INDEX(Anlässe!$B$11:$B$35,Rohdaten!$A122)),"")</f>
        <v/>
      </c>
      <c r="B122" s="21" t="str">
        <f>IF(Rohdaten!$E122="","",Rohdaten!$E122)</f>
        <v/>
      </c>
      <c r="C122" s="21" t="str">
        <f>IF(Rohdaten!$F122="","",Rohdaten!$F122)</f>
        <v/>
      </c>
    </row>
    <row r="123" spans="1:3" ht="21.75" customHeight="1" x14ac:dyDescent="0.3">
      <c r="A123" s="21" t="str">
        <f>IFERROR(IF(Rohdaten!$A123="","",INDEX(Anlässe!$B$11:$B$35,Rohdaten!$A123)),"")</f>
        <v/>
      </c>
      <c r="B123" s="21" t="str">
        <f>IF(Rohdaten!$E123="","",Rohdaten!$E123)</f>
        <v/>
      </c>
      <c r="C123" s="21" t="str">
        <f>IF(Rohdaten!$F123="","",Rohdaten!$F123)</f>
        <v/>
      </c>
    </row>
    <row r="124" spans="1:3" ht="21.75" customHeight="1" x14ac:dyDescent="0.3">
      <c r="A124" s="21" t="str">
        <f>IFERROR(IF(Rohdaten!$A124="","",INDEX(Anlässe!$B$11:$B$35,Rohdaten!$A124)),"")</f>
        <v/>
      </c>
      <c r="B124" s="21" t="str">
        <f>IF(Rohdaten!$E124="","",Rohdaten!$E124)</f>
        <v/>
      </c>
      <c r="C124" s="21" t="str">
        <f>IF(Rohdaten!$F124="","",Rohdaten!$F124)</f>
        <v/>
      </c>
    </row>
    <row r="125" spans="1:3" ht="21.75" customHeight="1" x14ac:dyDescent="0.3">
      <c r="A125" s="21" t="str">
        <f>IFERROR(IF(Rohdaten!$A125="","",INDEX(Anlässe!$B$11:$B$35,Rohdaten!$A125)),"")</f>
        <v/>
      </c>
      <c r="B125" s="21" t="str">
        <f>IF(Rohdaten!$E125="","",Rohdaten!$E125)</f>
        <v/>
      </c>
      <c r="C125" s="21" t="str">
        <f>IF(Rohdaten!$F125="","",Rohdaten!$F125)</f>
        <v/>
      </c>
    </row>
    <row r="126" spans="1:3" ht="21.75" customHeight="1" x14ac:dyDescent="0.3">
      <c r="A126" s="21" t="str">
        <f>IFERROR(IF(Rohdaten!$A126="","",INDEX(Anlässe!$B$11:$B$35,Rohdaten!$A126)),"")</f>
        <v/>
      </c>
      <c r="B126" s="21" t="str">
        <f>IF(Rohdaten!$E126="","",Rohdaten!$E126)</f>
        <v/>
      </c>
      <c r="C126" s="21" t="str">
        <f>IF(Rohdaten!$F126="","",Rohdaten!$F126)</f>
        <v/>
      </c>
    </row>
    <row r="127" spans="1:3" ht="21.75" customHeight="1" x14ac:dyDescent="0.3">
      <c r="A127" s="21" t="str">
        <f>IFERROR(IF(Rohdaten!$A127="","",INDEX(Anlässe!$B$11:$B$35,Rohdaten!$A127)),"")</f>
        <v/>
      </c>
      <c r="B127" s="21" t="str">
        <f>IF(Rohdaten!$E127="","",Rohdaten!$E127)</f>
        <v/>
      </c>
      <c r="C127" s="21" t="str">
        <f>IF(Rohdaten!$F127="","",Rohdaten!$F127)</f>
        <v/>
      </c>
    </row>
    <row r="128" spans="1:3" ht="21.75" customHeight="1" x14ac:dyDescent="0.3">
      <c r="A128" s="21" t="str">
        <f>IFERROR(IF(Rohdaten!$A128="","",INDEX(Anlässe!$B$11:$B$35,Rohdaten!$A128)),"")</f>
        <v/>
      </c>
      <c r="B128" s="21" t="str">
        <f>IF(Rohdaten!$E128="","",Rohdaten!$E128)</f>
        <v/>
      </c>
      <c r="C128" s="21" t="str">
        <f>IF(Rohdaten!$F128="","",Rohdaten!$F128)</f>
        <v/>
      </c>
    </row>
    <row r="129" spans="1:3" ht="21.75" customHeight="1" x14ac:dyDescent="0.3">
      <c r="A129" s="21" t="str">
        <f>IFERROR(IF(Rohdaten!$A129="","",INDEX(Anlässe!$B$11:$B$35,Rohdaten!$A129)),"")</f>
        <v/>
      </c>
      <c r="B129" s="21" t="str">
        <f>IF(Rohdaten!$E129="","",Rohdaten!$E129)</f>
        <v/>
      </c>
      <c r="C129" s="21" t="str">
        <f>IF(Rohdaten!$F129="","",Rohdaten!$F129)</f>
        <v/>
      </c>
    </row>
    <row r="130" spans="1:3" ht="21.75" customHeight="1" x14ac:dyDescent="0.3">
      <c r="A130" s="21" t="str">
        <f>IFERROR(IF(Rohdaten!$A130="","",INDEX(Anlässe!$B$11:$B$35,Rohdaten!$A130)),"")</f>
        <v/>
      </c>
      <c r="B130" s="21" t="str">
        <f>IF(Rohdaten!$E130="","",Rohdaten!$E130)</f>
        <v/>
      </c>
      <c r="C130" s="21" t="str">
        <f>IF(Rohdaten!$F130="","",Rohdaten!$F130)</f>
        <v/>
      </c>
    </row>
    <row r="135" spans="1:3" x14ac:dyDescent="0.3">
      <c r="A135" s="9" t="s">
        <v>38</v>
      </c>
    </row>
  </sheetData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20"/>
  <sheetViews>
    <sheetView showGridLines="0" zoomScaleNormal="100" workbookViewId="0"/>
  </sheetViews>
  <sheetFormatPr baseColWidth="10" defaultColWidth="8.6640625" defaultRowHeight="14.4" x14ac:dyDescent="0.3"/>
  <cols>
    <col min="1" max="2" width="26" customWidth="1"/>
  </cols>
  <sheetData>
    <row r="1" spans="1:2" ht="18.75" customHeight="1" x14ac:dyDescent="0.3"/>
    <row r="2" spans="1:2" ht="18.75" customHeight="1" x14ac:dyDescent="0.3"/>
    <row r="3" spans="1:2" ht="18.75" customHeight="1" x14ac:dyDescent="0.3"/>
    <row r="4" spans="1:2" ht="18.75" customHeight="1" x14ac:dyDescent="0.3"/>
    <row r="5" spans="1:2" ht="18.75" customHeight="1" x14ac:dyDescent="0.3"/>
    <row r="6" spans="1:2" ht="19.2" x14ac:dyDescent="0.35">
      <c r="A6" s="1" t="s">
        <v>121</v>
      </c>
    </row>
    <row r="7" spans="1:2" x14ac:dyDescent="0.3">
      <c r="A7" s="2" t="s">
        <v>122</v>
      </c>
    </row>
    <row r="8" spans="1:2" ht="3" customHeight="1" x14ac:dyDescent="0.3">
      <c r="A8" s="3"/>
      <c r="B8" s="3"/>
    </row>
    <row r="10" spans="1:2" x14ac:dyDescent="0.3">
      <c r="A10" s="30" t="s">
        <v>60</v>
      </c>
      <c r="B10" s="30" t="s">
        <v>105</v>
      </c>
    </row>
    <row r="11" spans="1:2" x14ac:dyDescent="0.3">
      <c r="A11" s="31" t="s">
        <v>63</v>
      </c>
      <c r="B11" s="31" t="s">
        <v>114</v>
      </c>
    </row>
    <row r="12" spans="1:2" x14ac:dyDescent="0.3">
      <c r="A12" s="31" t="s">
        <v>64</v>
      </c>
      <c r="B12" s="31" t="s">
        <v>123</v>
      </c>
    </row>
    <row r="13" spans="1:2" x14ac:dyDescent="0.3">
      <c r="A13" s="31" t="s">
        <v>65</v>
      </c>
      <c r="B13" s="31" t="s">
        <v>124</v>
      </c>
    </row>
    <row r="14" spans="1:2" x14ac:dyDescent="0.3">
      <c r="A14" s="31" t="s">
        <v>66</v>
      </c>
      <c r="B14" s="31" t="s">
        <v>125</v>
      </c>
    </row>
    <row r="15" spans="1:2" x14ac:dyDescent="0.3">
      <c r="A15" s="31" t="s">
        <v>67</v>
      </c>
      <c r="B15" s="31" t="s">
        <v>126</v>
      </c>
    </row>
    <row r="16" spans="1:2" x14ac:dyDescent="0.3">
      <c r="A16" s="31" t="s">
        <v>68</v>
      </c>
      <c r="B16" s="31" t="s">
        <v>116</v>
      </c>
    </row>
    <row r="17" spans="1:1" x14ac:dyDescent="0.3">
      <c r="A17" s="31" t="s">
        <v>69</v>
      </c>
    </row>
    <row r="20" spans="1:1" x14ac:dyDescent="0.3">
      <c r="A20" s="9" t="s">
        <v>38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9</vt:i4>
      </vt:variant>
    </vt:vector>
  </HeadingPairs>
  <TitlesOfParts>
    <vt:vector size="15" baseType="lpstr">
      <vt:lpstr>Anleitung</vt:lpstr>
      <vt:lpstr>Auswertung</vt:lpstr>
      <vt:lpstr>Rohdaten</vt:lpstr>
      <vt:lpstr>Anlässe</vt:lpstr>
      <vt:lpstr>Freitexte</vt:lpstr>
      <vt:lpstr>Listen</vt:lpstr>
      <vt:lpstr>Anlässe!Druckbereich</vt:lpstr>
      <vt:lpstr>Anleitung!Druckbereich</vt:lpstr>
      <vt:lpstr>Auswertung!Druckbereich</vt:lpstr>
      <vt:lpstr>Freitexte!Druckbereich</vt:lpstr>
      <vt:lpstr>Listen!Druckbereich</vt:lpstr>
      <vt:lpstr>Rohdaten!Druckbereich</vt:lpstr>
      <vt:lpstr>Anlässe!Drucktitel</vt:lpstr>
      <vt:lpstr>Freitexte!Drucktitel</vt:lpstr>
      <vt:lpstr>Rohdaten!Drucktitel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1</cp:revision>
  <dcterms:created xsi:type="dcterms:W3CDTF">2026-09-18T08:02:29Z</dcterms:created>
  <dcterms:modified xsi:type="dcterms:W3CDTF">2026-09-18T08:16:55Z</dcterms:modified>
  <dc:language>en-US</dc:language>
</cp:coreProperties>
</file>